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4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5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anette\Desktop\"/>
    </mc:Choice>
  </mc:AlternateContent>
  <xr:revisionPtr revIDLastSave="0" documentId="8_{FA7D4E53-A26F-478E-81EF-8A95813A89C2}" xr6:coauthVersionLast="47" xr6:coauthVersionMax="47" xr10:uidLastSave="{00000000-0000-0000-0000-000000000000}"/>
  <bookViews>
    <workbookView xWindow="4872" yWindow="1380" windowWidth="17244" windowHeight="9312" xr2:uid="{F716D9A4-FBEA-4642-8A79-0445DB5E97B7}"/>
  </bookViews>
  <sheets>
    <sheet name="DK samlet" sheetId="1" r:id="rId1"/>
    <sheet name="D1" sheetId="2" r:id="rId2"/>
    <sheet name="D2" sheetId="3" r:id="rId3"/>
    <sheet name="D3" sheetId="4" r:id="rId4"/>
    <sheet name="D4" sheetId="5" r:id="rId5"/>
    <sheet name="D5" sheetId="6" r:id="rId6"/>
    <sheet name="D1-5" sheetId="7" r:id="rId7"/>
    <sheet name="D6" sheetId="8" r:id="rId8"/>
    <sheet name="D7" sheetId="9" r:id="rId9"/>
    <sheet name="D8" sheetId="10" r:id="rId10"/>
    <sheet name="D9" sheetId="11" r:id="rId11"/>
    <sheet name="D10" sheetId="12" r:id="rId12"/>
    <sheet name="D11-13" sheetId="13" r:id="rId13"/>
    <sheet name="D12" sheetId="14" r:id="rId14"/>
    <sheet name="D14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7" i="1" l="1"/>
  <c r="L38" i="1"/>
  <c r="L39" i="1"/>
  <c r="L40" i="1"/>
  <c r="L41" i="1"/>
  <c r="L42" i="1"/>
  <c r="L43" i="1"/>
  <c r="M43" i="1" s="1"/>
  <c r="L44" i="1"/>
  <c r="L45" i="1"/>
  <c r="K37" i="1"/>
  <c r="K38" i="1"/>
  <c r="K39" i="1"/>
  <c r="K40" i="1"/>
  <c r="K41" i="1"/>
  <c r="K42" i="1"/>
  <c r="K43" i="1"/>
  <c r="K44" i="1"/>
  <c r="K45" i="1"/>
  <c r="J37" i="1"/>
  <c r="J69" i="1" s="1"/>
  <c r="J38" i="1"/>
  <c r="J39" i="1"/>
  <c r="J40" i="1"/>
  <c r="J41" i="1"/>
  <c r="J42" i="1"/>
  <c r="J43" i="1"/>
  <c r="J44" i="1"/>
  <c r="J45" i="1"/>
  <c r="J36" i="1"/>
  <c r="J68" i="1" s="1"/>
  <c r="K36" i="1"/>
  <c r="L36" i="1"/>
  <c r="M36" i="1"/>
  <c r="J72" i="1"/>
  <c r="I37" i="1"/>
  <c r="M37" i="1" s="1"/>
  <c r="I38" i="1"/>
  <c r="M38" i="1" s="1"/>
  <c r="I39" i="1"/>
  <c r="I40" i="1"/>
  <c r="M40" i="1" s="1"/>
  <c r="I41" i="1"/>
  <c r="I42" i="1"/>
  <c r="I43" i="1"/>
  <c r="I44" i="1"/>
  <c r="I45" i="1"/>
  <c r="M45" i="1" s="1"/>
  <c r="I36" i="1"/>
  <c r="J34" i="1"/>
  <c r="K34" i="1"/>
  <c r="L34" i="1"/>
  <c r="J33" i="1"/>
  <c r="K33" i="1"/>
  <c r="L33" i="1"/>
  <c r="J32" i="1"/>
  <c r="K32" i="1"/>
  <c r="L32" i="1"/>
  <c r="J31" i="1"/>
  <c r="K31" i="1"/>
  <c r="L31" i="1"/>
  <c r="J30" i="1"/>
  <c r="K30" i="1"/>
  <c r="L30" i="1"/>
  <c r="J29" i="1"/>
  <c r="K29" i="1"/>
  <c r="L29" i="1"/>
  <c r="J28" i="1"/>
  <c r="K28" i="1"/>
  <c r="L28" i="1"/>
  <c r="J27" i="1"/>
  <c r="K27" i="1"/>
  <c r="L27" i="1"/>
  <c r="J26" i="1"/>
  <c r="K26" i="1"/>
  <c r="L26" i="1"/>
  <c r="J25" i="1"/>
  <c r="K25" i="1"/>
  <c r="L25" i="1"/>
  <c r="I34" i="1"/>
  <c r="I33" i="1"/>
  <c r="M33" i="1" s="1"/>
  <c r="I32" i="1"/>
  <c r="M32" i="1" s="1"/>
  <c r="I31" i="1"/>
  <c r="M31" i="1" s="1"/>
  <c r="I30" i="1"/>
  <c r="M30" i="1" s="1"/>
  <c r="I28" i="1"/>
  <c r="I29" i="1"/>
  <c r="M14" i="1"/>
  <c r="M15" i="1"/>
  <c r="M26" i="1"/>
  <c r="M27" i="1"/>
  <c r="M28" i="1"/>
  <c r="M29" i="1"/>
  <c r="M39" i="1"/>
  <c r="M41" i="1"/>
  <c r="M42" i="1"/>
  <c r="M25" i="1"/>
  <c r="M6" i="1"/>
  <c r="M7" i="1"/>
  <c r="M8" i="1"/>
  <c r="M9" i="1"/>
  <c r="M10" i="1"/>
  <c r="M11" i="1"/>
  <c r="M12" i="1"/>
  <c r="M16" i="1"/>
  <c r="M17" i="1"/>
  <c r="M18" i="1"/>
  <c r="M19" i="1"/>
  <c r="M20" i="1"/>
  <c r="M21" i="1"/>
  <c r="M5" i="1"/>
  <c r="N52" i="1"/>
  <c r="I52" i="1"/>
  <c r="E18" i="10"/>
  <c r="D18" i="3"/>
  <c r="L69" i="1"/>
  <c r="K69" i="1"/>
  <c r="I53" i="1"/>
  <c r="K52" i="1"/>
  <c r="L76" i="15"/>
  <c r="K76" i="15"/>
  <c r="J76" i="15"/>
  <c r="I76" i="15"/>
  <c r="L75" i="15"/>
  <c r="K75" i="15"/>
  <c r="J75" i="15"/>
  <c r="I75" i="15"/>
  <c r="L74" i="15"/>
  <c r="K74" i="15"/>
  <c r="J74" i="15"/>
  <c r="I74" i="15"/>
  <c r="L73" i="15"/>
  <c r="K73" i="15"/>
  <c r="J73" i="15"/>
  <c r="I73" i="15"/>
  <c r="L72" i="15"/>
  <c r="K72" i="15"/>
  <c r="J72" i="15"/>
  <c r="I72" i="15"/>
  <c r="L71" i="15"/>
  <c r="K71" i="15"/>
  <c r="J71" i="15"/>
  <c r="I71" i="15"/>
  <c r="L70" i="15"/>
  <c r="K70" i="15"/>
  <c r="J70" i="15"/>
  <c r="I70" i="15"/>
  <c r="L69" i="15"/>
  <c r="K69" i="15"/>
  <c r="J69" i="15"/>
  <c r="I69" i="15"/>
  <c r="L68" i="15"/>
  <c r="K68" i="15"/>
  <c r="J68" i="15"/>
  <c r="I68" i="15"/>
  <c r="L58" i="15"/>
  <c r="K58" i="15"/>
  <c r="J58" i="15"/>
  <c r="I58" i="15"/>
  <c r="L57" i="15"/>
  <c r="K57" i="15"/>
  <c r="J57" i="15"/>
  <c r="I57" i="15"/>
  <c r="L56" i="15"/>
  <c r="K56" i="15"/>
  <c r="J56" i="15"/>
  <c r="I56" i="15"/>
  <c r="L55" i="15"/>
  <c r="K55" i="15"/>
  <c r="J55" i="15"/>
  <c r="I55" i="15"/>
  <c r="L54" i="15"/>
  <c r="K54" i="15"/>
  <c r="J54" i="15"/>
  <c r="I54" i="15"/>
  <c r="L53" i="15"/>
  <c r="K53" i="15"/>
  <c r="J53" i="15"/>
  <c r="I53" i="15"/>
  <c r="L52" i="15"/>
  <c r="K52" i="15"/>
  <c r="J52" i="15"/>
  <c r="I52" i="15"/>
  <c r="L76" i="14"/>
  <c r="K76" i="14"/>
  <c r="J76" i="14"/>
  <c r="I76" i="14"/>
  <c r="L75" i="14"/>
  <c r="K75" i="14"/>
  <c r="J75" i="14"/>
  <c r="I75" i="14"/>
  <c r="L74" i="14"/>
  <c r="K74" i="14"/>
  <c r="J74" i="14"/>
  <c r="I74" i="14"/>
  <c r="L73" i="14"/>
  <c r="K73" i="14"/>
  <c r="J73" i="14"/>
  <c r="I73" i="14"/>
  <c r="L72" i="14"/>
  <c r="K72" i="14"/>
  <c r="J72" i="14"/>
  <c r="I72" i="14"/>
  <c r="L71" i="14"/>
  <c r="K71" i="14"/>
  <c r="J71" i="14"/>
  <c r="I71" i="14"/>
  <c r="L70" i="14"/>
  <c r="K70" i="14"/>
  <c r="J70" i="14"/>
  <c r="I70" i="14"/>
  <c r="L69" i="14"/>
  <c r="K69" i="14"/>
  <c r="J69" i="14"/>
  <c r="I69" i="14"/>
  <c r="L68" i="14"/>
  <c r="K68" i="14"/>
  <c r="K78" i="14" s="1"/>
  <c r="J68" i="14"/>
  <c r="I68" i="14"/>
  <c r="L58" i="14"/>
  <c r="K58" i="14"/>
  <c r="J58" i="14"/>
  <c r="I58" i="14"/>
  <c r="L57" i="14"/>
  <c r="K57" i="14"/>
  <c r="J57" i="14"/>
  <c r="I57" i="14"/>
  <c r="L56" i="14"/>
  <c r="K56" i="14"/>
  <c r="J56" i="14"/>
  <c r="I56" i="14"/>
  <c r="L55" i="14"/>
  <c r="K55" i="14"/>
  <c r="J55" i="14"/>
  <c r="I55" i="14"/>
  <c r="L54" i="14"/>
  <c r="K54" i="14"/>
  <c r="J54" i="14"/>
  <c r="I54" i="14"/>
  <c r="L53" i="14"/>
  <c r="K53" i="14"/>
  <c r="J53" i="14"/>
  <c r="I53" i="14"/>
  <c r="L52" i="14"/>
  <c r="K52" i="14"/>
  <c r="J52" i="14"/>
  <c r="I52" i="14"/>
  <c r="L76" i="13"/>
  <c r="K76" i="13"/>
  <c r="J76" i="13"/>
  <c r="J78" i="13" s="1"/>
  <c r="I76" i="13"/>
  <c r="L75" i="13"/>
  <c r="K75" i="13"/>
  <c r="J75" i="13"/>
  <c r="I75" i="13"/>
  <c r="L74" i="13"/>
  <c r="K74" i="13"/>
  <c r="J74" i="13"/>
  <c r="I74" i="13"/>
  <c r="L73" i="13"/>
  <c r="K73" i="13"/>
  <c r="J73" i="13"/>
  <c r="I73" i="13"/>
  <c r="L72" i="13"/>
  <c r="K72" i="13"/>
  <c r="J72" i="13"/>
  <c r="I72" i="13"/>
  <c r="L71" i="13"/>
  <c r="K71" i="13"/>
  <c r="J71" i="13"/>
  <c r="I71" i="13"/>
  <c r="L70" i="13"/>
  <c r="K70" i="13"/>
  <c r="J70" i="13"/>
  <c r="I70" i="13"/>
  <c r="L69" i="13"/>
  <c r="K69" i="13"/>
  <c r="J69" i="13"/>
  <c r="I69" i="13"/>
  <c r="L68" i="13"/>
  <c r="K68" i="13"/>
  <c r="J68" i="13"/>
  <c r="I68" i="13"/>
  <c r="L58" i="13"/>
  <c r="K58" i="13"/>
  <c r="J58" i="13"/>
  <c r="I58" i="13"/>
  <c r="L57" i="13"/>
  <c r="K57" i="13"/>
  <c r="J57" i="13"/>
  <c r="I57" i="13"/>
  <c r="L56" i="13"/>
  <c r="K56" i="13"/>
  <c r="J56" i="13"/>
  <c r="I56" i="13"/>
  <c r="L55" i="13"/>
  <c r="K55" i="13"/>
  <c r="J55" i="13"/>
  <c r="I55" i="13"/>
  <c r="L54" i="13"/>
  <c r="K54" i="13"/>
  <c r="J54" i="13"/>
  <c r="I54" i="13"/>
  <c r="L53" i="13"/>
  <c r="K53" i="13"/>
  <c r="J53" i="13"/>
  <c r="I53" i="13"/>
  <c r="L52" i="13"/>
  <c r="K52" i="13"/>
  <c r="J52" i="13"/>
  <c r="I52" i="13"/>
  <c r="L76" i="12"/>
  <c r="K76" i="12"/>
  <c r="J76" i="12"/>
  <c r="I76" i="12"/>
  <c r="L75" i="12"/>
  <c r="K75" i="12"/>
  <c r="J75" i="12"/>
  <c r="I75" i="12"/>
  <c r="L74" i="12"/>
  <c r="K74" i="12"/>
  <c r="J74" i="12"/>
  <c r="I74" i="12"/>
  <c r="L73" i="12"/>
  <c r="K73" i="12"/>
  <c r="J73" i="12"/>
  <c r="I73" i="12"/>
  <c r="L72" i="12"/>
  <c r="K72" i="12"/>
  <c r="J72" i="12"/>
  <c r="I72" i="12"/>
  <c r="L71" i="12"/>
  <c r="K71" i="12"/>
  <c r="J71" i="12"/>
  <c r="I71" i="12"/>
  <c r="L70" i="12"/>
  <c r="K70" i="12"/>
  <c r="J70" i="12"/>
  <c r="I70" i="12"/>
  <c r="L69" i="12"/>
  <c r="K69" i="12"/>
  <c r="J69" i="12"/>
  <c r="I69" i="12"/>
  <c r="L68" i="12"/>
  <c r="K68" i="12"/>
  <c r="J68" i="12"/>
  <c r="I68" i="12"/>
  <c r="L58" i="12"/>
  <c r="K58" i="12"/>
  <c r="J58" i="12"/>
  <c r="I58" i="12"/>
  <c r="L57" i="12"/>
  <c r="K57" i="12"/>
  <c r="J57" i="12"/>
  <c r="I57" i="12"/>
  <c r="L56" i="12"/>
  <c r="K56" i="12"/>
  <c r="J56" i="12"/>
  <c r="I56" i="12"/>
  <c r="L55" i="12"/>
  <c r="K55" i="12"/>
  <c r="J55" i="12"/>
  <c r="I55" i="12"/>
  <c r="L54" i="12"/>
  <c r="K54" i="12"/>
  <c r="J54" i="12"/>
  <c r="I54" i="12"/>
  <c r="L53" i="12"/>
  <c r="K53" i="12"/>
  <c r="J53" i="12"/>
  <c r="I53" i="12"/>
  <c r="L52" i="12"/>
  <c r="K52" i="12"/>
  <c r="J52" i="12"/>
  <c r="I52" i="12"/>
  <c r="L76" i="11"/>
  <c r="K76" i="11"/>
  <c r="J76" i="11"/>
  <c r="I76" i="11"/>
  <c r="L75" i="11"/>
  <c r="K75" i="11"/>
  <c r="J75" i="11"/>
  <c r="I75" i="11"/>
  <c r="L74" i="11"/>
  <c r="K74" i="11"/>
  <c r="J74" i="11"/>
  <c r="I74" i="11"/>
  <c r="L73" i="11"/>
  <c r="K73" i="11"/>
  <c r="J73" i="11"/>
  <c r="I73" i="11"/>
  <c r="L72" i="11"/>
  <c r="K72" i="11"/>
  <c r="J72" i="11"/>
  <c r="I72" i="11"/>
  <c r="L71" i="11"/>
  <c r="K71" i="11"/>
  <c r="J71" i="11"/>
  <c r="I71" i="11"/>
  <c r="L70" i="11"/>
  <c r="K70" i="11"/>
  <c r="J70" i="11"/>
  <c r="I70" i="11"/>
  <c r="L69" i="11"/>
  <c r="K69" i="11"/>
  <c r="J69" i="11"/>
  <c r="I69" i="11"/>
  <c r="L68" i="11"/>
  <c r="K68" i="11"/>
  <c r="K78" i="11" s="1"/>
  <c r="J68" i="11"/>
  <c r="I68" i="11"/>
  <c r="L58" i="11"/>
  <c r="K58" i="11"/>
  <c r="J58" i="11"/>
  <c r="I58" i="11"/>
  <c r="L57" i="11"/>
  <c r="K57" i="11"/>
  <c r="J57" i="11"/>
  <c r="I57" i="11"/>
  <c r="L56" i="11"/>
  <c r="K56" i="11"/>
  <c r="J56" i="11"/>
  <c r="I56" i="11"/>
  <c r="L55" i="11"/>
  <c r="K55" i="11"/>
  <c r="J55" i="11"/>
  <c r="I55" i="11"/>
  <c r="L54" i="11"/>
  <c r="K54" i="11"/>
  <c r="J54" i="11"/>
  <c r="I54" i="11"/>
  <c r="L53" i="11"/>
  <c r="K53" i="11"/>
  <c r="J53" i="11"/>
  <c r="I53" i="11"/>
  <c r="L52" i="11"/>
  <c r="K52" i="11"/>
  <c r="J52" i="11"/>
  <c r="I52" i="11"/>
  <c r="L76" i="10"/>
  <c r="K76" i="10"/>
  <c r="J76" i="10"/>
  <c r="I76" i="10"/>
  <c r="L75" i="10"/>
  <c r="K75" i="10"/>
  <c r="J75" i="10"/>
  <c r="I75" i="10"/>
  <c r="L74" i="10"/>
  <c r="K74" i="10"/>
  <c r="J74" i="10"/>
  <c r="I74" i="10"/>
  <c r="L73" i="10"/>
  <c r="K73" i="10"/>
  <c r="J73" i="10"/>
  <c r="I73" i="10"/>
  <c r="L72" i="10"/>
  <c r="K72" i="10"/>
  <c r="J72" i="10"/>
  <c r="I72" i="10"/>
  <c r="L71" i="10"/>
  <c r="K71" i="10"/>
  <c r="J71" i="10"/>
  <c r="I71" i="10"/>
  <c r="L70" i="10"/>
  <c r="K70" i="10"/>
  <c r="J70" i="10"/>
  <c r="I70" i="10"/>
  <c r="L69" i="10"/>
  <c r="K69" i="10"/>
  <c r="J69" i="10"/>
  <c r="I69" i="10"/>
  <c r="L68" i="10"/>
  <c r="L78" i="10" s="1"/>
  <c r="K68" i="10"/>
  <c r="K78" i="10" s="1"/>
  <c r="J68" i="10"/>
  <c r="I68" i="10"/>
  <c r="L58" i="10"/>
  <c r="K58" i="10"/>
  <c r="J58" i="10"/>
  <c r="I58" i="10"/>
  <c r="L57" i="10"/>
  <c r="K57" i="10"/>
  <c r="J57" i="10"/>
  <c r="I57" i="10"/>
  <c r="L56" i="10"/>
  <c r="K56" i="10"/>
  <c r="J56" i="10"/>
  <c r="I56" i="10"/>
  <c r="L55" i="10"/>
  <c r="K55" i="10"/>
  <c r="J55" i="10"/>
  <c r="I55" i="10"/>
  <c r="L54" i="10"/>
  <c r="K54" i="10"/>
  <c r="J54" i="10"/>
  <c r="I54" i="10"/>
  <c r="L53" i="10"/>
  <c r="K53" i="10"/>
  <c r="J53" i="10"/>
  <c r="I53" i="10"/>
  <c r="L52" i="10"/>
  <c r="K52" i="10"/>
  <c r="K60" i="10" s="1"/>
  <c r="J52" i="10"/>
  <c r="I52" i="10"/>
  <c r="I60" i="10" s="1"/>
  <c r="L76" i="9"/>
  <c r="K76" i="9"/>
  <c r="J76" i="9"/>
  <c r="I76" i="9"/>
  <c r="L75" i="9"/>
  <c r="K75" i="9"/>
  <c r="J75" i="9"/>
  <c r="I75" i="9"/>
  <c r="L74" i="9"/>
  <c r="K74" i="9"/>
  <c r="J74" i="9"/>
  <c r="I74" i="9"/>
  <c r="L73" i="9"/>
  <c r="K73" i="9"/>
  <c r="J73" i="9"/>
  <c r="I73" i="9"/>
  <c r="L72" i="9"/>
  <c r="K72" i="9"/>
  <c r="J72" i="9"/>
  <c r="I72" i="9"/>
  <c r="L71" i="9"/>
  <c r="K71" i="9"/>
  <c r="J71" i="9"/>
  <c r="I71" i="9"/>
  <c r="L70" i="9"/>
  <c r="K70" i="9"/>
  <c r="J70" i="9"/>
  <c r="I70" i="9"/>
  <c r="L69" i="9"/>
  <c r="K69" i="9"/>
  <c r="J69" i="9"/>
  <c r="I69" i="9"/>
  <c r="L68" i="9"/>
  <c r="K68" i="9"/>
  <c r="J68" i="9"/>
  <c r="I68" i="9"/>
  <c r="L58" i="9"/>
  <c r="K58" i="9"/>
  <c r="J58" i="9"/>
  <c r="I58" i="9"/>
  <c r="L57" i="9"/>
  <c r="K57" i="9"/>
  <c r="J57" i="9"/>
  <c r="I57" i="9"/>
  <c r="L56" i="9"/>
  <c r="K56" i="9"/>
  <c r="J56" i="9"/>
  <c r="I56" i="9"/>
  <c r="L55" i="9"/>
  <c r="K55" i="9"/>
  <c r="J55" i="9"/>
  <c r="I55" i="9"/>
  <c r="L54" i="9"/>
  <c r="K54" i="9"/>
  <c r="J54" i="9"/>
  <c r="I54" i="9"/>
  <c r="L53" i="9"/>
  <c r="K53" i="9"/>
  <c r="J53" i="9"/>
  <c r="I53" i="9"/>
  <c r="L52" i="9"/>
  <c r="K52" i="9"/>
  <c r="J52" i="9"/>
  <c r="I52" i="9"/>
  <c r="L76" i="8"/>
  <c r="K76" i="8"/>
  <c r="J76" i="8"/>
  <c r="I76" i="8"/>
  <c r="L75" i="8"/>
  <c r="K75" i="8"/>
  <c r="J75" i="8"/>
  <c r="I75" i="8"/>
  <c r="L74" i="8"/>
  <c r="K74" i="8"/>
  <c r="J74" i="8"/>
  <c r="I74" i="8"/>
  <c r="L73" i="8"/>
  <c r="K73" i="8"/>
  <c r="J73" i="8"/>
  <c r="I73" i="8"/>
  <c r="L72" i="8"/>
  <c r="K72" i="8"/>
  <c r="J72" i="8"/>
  <c r="I72" i="8"/>
  <c r="L71" i="8"/>
  <c r="K71" i="8"/>
  <c r="J71" i="8"/>
  <c r="I71" i="8"/>
  <c r="L70" i="8"/>
  <c r="K70" i="8"/>
  <c r="J70" i="8"/>
  <c r="I70" i="8"/>
  <c r="L69" i="8"/>
  <c r="K69" i="8"/>
  <c r="J69" i="8"/>
  <c r="I69" i="8"/>
  <c r="L68" i="8"/>
  <c r="L78" i="8" s="1"/>
  <c r="K68" i="8"/>
  <c r="K78" i="8" s="1"/>
  <c r="J68" i="8"/>
  <c r="J78" i="8" s="1"/>
  <c r="I68" i="8"/>
  <c r="L58" i="8"/>
  <c r="K58" i="8"/>
  <c r="J58" i="8"/>
  <c r="I58" i="8"/>
  <c r="L57" i="8"/>
  <c r="K57" i="8"/>
  <c r="J57" i="8"/>
  <c r="I57" i="8"/>
  <c r="L56" i="8"/>
  <c r="K56" i="8"/>
  <c r="J56" i="8"/>
  <c r="I56" i="8"/>
  <c r="L55" i="8"/>
  <c r="K55" i="8"/>
  <c r="J55" i="8"/>
  <c r="I55" i="8"/>
  <c r="L54" i="8"/>
  <c r="K54" i="8"/>
  <c r="J54" i="8"/>
  <c r="I54" i="8"/>
  <c r="L53" i="8"/>
  <c r="K53" i="8"/>
  <c r="J53" i="8"/>
  <c r="I53" i="8"/>
  <c r="L52" i="8"/>
  <c r="L60" i="8" s="1"/>
  <c r="K52" i="8"/>
  <c r="J52" i="8"/>
  <c r="J60" i="8" s="1"/>
  <c r="I52" i="8"/>
  <c r="J78" i="6"/>
  <c r="L76" i="6"/>
  <c r="K76" i="6"/>
  <c r="J76" i="6"/>
  <c r="I76" i="6"/>
  <c r="L75" i="6"/>
  <c r="K75" i="6"/>
  <c r="J75" i="6"/>
  <c r="I75" i="6"/>
  <c r="L74" i="6"/>
  <c r="K74" i="6"/>
  <c r="J74" i="6"/>
  <c r="I74" i="6"/>
  <c r="L73" i="6"/>
  <c r="K73" i="6"/>
  <c r="J73" i="6"/>
  <c r="I73" i="6"/>
  <c r="L72" i="6"/>
  <c r="K72" i="6"/>
  <c r="J72" i="6"/>
  <c r="I72" i="6"/>
  <c r="L71" i="6"/>
  <c r="K71" i="6"/>
  <c r="J71" i="6"/>
  <c r="I71" i="6"/>
  <c r="L70" i="6"/>
  <c r="K70" i="6"/>
  <c r="J70" i="6"/>
  <c r="I70" i="6"/>
  <c r="L69" i="6"/>
  <c r="K69" i="6"/>
  <c r="J69" i="6"/>
  <c r="I69" i="6"/>
  <c r="L68" i="6"/>
  <c r="K68" i="6"/>
  <c r="J68" i="6"/>
  <c r="I68" i="6"/>
  <c r="L58" i="6"/>
  <c r="K58" i="6"/>
  <c r="J58" i="6"/>
  <c r="I58" i="6"/>
  <c r="L57" i="6"/>
  <c r="K57" i="6"/>
  <c r="J57" i="6"/>
  <c r="I57" i="6"/>
  <c r="L56" i="6"/>
  <c r="K56" i="6"/>
  <c r="J56" i="6"/>
  <c r="I56" i="6"/>
  <c r="L55" i="6"/>
  <c r="K55" i="6"/>
  <c r="J55" i="6"/>
  <c r="I55" i="6"/>
  <c r="L54" i="6"/>
  <c r="K54" i="6"/>
  <c r="J54" i="6"/>
  <c r="I54" i="6"/>
  <c r="L53" i="6"/>
  <c r="K53" i="6"/>
  <c r="J53" i="6"/>
  <c r="I53" i="6"/>
  <c r="L52" i="6"/>
  <c r="K52" i="6"/>
  <c r="J52" i="6"/>
  <c r="J60" i="6" s="1"/>
  <c r="I52" i="6"/>
  <c r="L76" i="4"/>
  <c r="K76" i="4"/>
  <c r="J76" i="4"/>
  <c r="I76" i="4"/>
  <c r="L75" i="4"/>
  <c r="K75" i="4"/>
  <c r="J75" i="4"/>
  <c r="I75" i="4"/>
  <c r="L74" i="4"/>
  <c r="K74" i="4"/>
  <c r="J74" i="4"/>
  <c r="I74" i="4"/>
  <c r="L73" i="4"/>
  <c r="K73" i="4"/>
  <c r="J73" i="4"/>
  <c r="I73" i="4"/>
  <c r="L72" i="4"/>
  <c r="K72" i="4"/>
  <c r="J72" i="4"/>
  <c r="I72" i="4"/>
  <c r="L71" i="4"/>
  <c r="K71" i="4"/>
  <c r="J71" i="4"/>
  <c r="I71" i="4"/>
  <c r="L70" i="4"/>
  <c r="K70" i="4"/>
  <c r="J70" i="4"/>
  <c r="I70" i="4"/>
  <c r="L69" i="4"/>
  <c r="K69" i="4"/>
  <c r="J69" i="4"/>
  <c r="I69" i="4"/>
  <c r="L68" i="4"/>
  <c r="K68" i="4"/>
  <c r="J68" i="4"/>
  <c r="I68" i="4"/>
  <c r="L58" i="4"/>
  <c r="K58" i="4"/>
  <c r="J58" i="4"/>
  <c r="I58" i="4"/>
  <c r="L57" i="4"/>
  <c r="K57" i="4"/>
  <c r="J57" i="4"/>
  <c r="I57" i="4"/>
  <c r="L56" i="4"/>
  <c r="K56" i="4"/>
  <c r="J56" i="4"/>
  <c r="I56" i="4"/>
  <c r="L55" i="4"/>
  <c r="K55" i="4"/>
  <c r="J55" i="4"/>
  <c r="I55" i="4"/>
  <c r="L54" i="4"/>
  <c r="K54" i="4"/>
  <c r="J54" i="4"/>
  <c r="I54" i="4"/>
  <c r="L53" i="4"/>
  <c r="K53" i="4"/>
  <c r="J53" i="4"/>
  <c r="I53" i="4"/>
  <c r="L52" i="4"/>
  <c r="K52" i="4"/>
  <c r="J52" i="4"/>
  <c r="J60" i="4" s="1"/>
  <c r="I52" i="4"/>
  <c r="L76" i="3"/>
  <c r="K76" i="3"/>
  <c r="J76" i="3"/>
  <c r="I76" i="3"/>
  <c r="L75" i="3"/>
  <c r="K75" i="3"/>
  <c r="J75" i="3"/>
  <c r="I75" i="3"/>
  <c r="L74" i="3"/>
  <c r="K74" i="3"/>
  <c r="J74" i="3"/>
  <c r="I74" i="3"/>
  <c r="L73" i="3"/>
  <c r="K73" i="3"/>
  <c r="J73" i="3"/>
  <c r="I73" i="3"/>
  <c r="L72" i="3"/>
  <c r="K72" i="3"/>
  <c r="J72" i="3"/>
  <c r="I72" i="3"/>
  <c r="L71" i="3"/>
  <c r="K71" i="3"/>
  <c r="J71" i="3"/>
  <c r="I71" i="3"/>
  <c r="L70" i="3"/>
  <c r="K70" i="3"/>
  <c r="J70" i="3"/>
  <c r="I70" i="3"/>
  <c r="L69" i="3"/>
  <c r="K69" i="3"/>
  <c r="J69" i="3"/>
  <c r="I69" i="3"/>
  <c r="L68" i="3"/>
  <c r="L78" i="3" s="1"/>
  <c r="K68" i="3"/>
  <c r="K78" i="3" s="1"/>
  <c r="J68" i="3"/>
  <c r="I68" i="3"/>
  <c r="L58" i="3"/>
  <c r="K58" i="3"/>
  <c r="J58" i="3"/>
  <c r="I58" i="3"/>
  <c r="L57" i="3"/>
  <c r="K57" i="3"/>
  <c r="J57" i="3"/>
  <c r="I57" i="3"/>
  <c r="L56" i="3"/>
  <c r="K56" i="3"/>
  <c r="J56" i="3"/>
  <c r="I56" i="3"/>
  <c r="L55" i="3"/>
  <c r="K55" i="3"/>
  <c r="J55" i="3"/>
  <c r="I55" i="3"/>
  <c r="L54" i="3"/>
  <c r="K54" i="3"/>
  <c r="J54" i="3"/>
  <c r="I54" i="3"/>
  <c r="L53" i="3"/>
  <c r="K53" i="3"/>
  <c r="J53" i="3"/>
  <c r="I53" i="3"/>
  <c r="L52" i="3"/>
  <c r="L60" i="3" s="1"/>
  <c r="K52" i="3"/>
  <c r="J52" i="3"/>
  <c r="I52" i="3"/>
  <c r="J78" i="2"/>
  <c r="K78" i="2"/>
  <c r="L78" i="2"/>
  <c r="N78" i="2"/>
  <c r="O78" i="2"/>
  <c r="P78" i="2"/>
  <c r="Q78" i="2"/>
  <c r="I78" i="2"/>
  <c r="J76" i="2"/>
  <c r="O76" i="2" s="1"/>
  <c r="K76" i="2"/>
  <c r="L76" i="2"/>
  <c r="J75" i="2"/>
  <c r="K75" i="2"/>
  <c r="L75" i="2"/>
  <c r="J74" i="2"/>
  <c r="K74" i="2"/>
  <c r="P74" i="2" s="1"/>
  <c r="L74" i="2"/>
  <c r="Q74" i="2" s="1"/>
  <c r="J73" i="2"/>
  <c r="K73" i="2"/>
  <c r="P73" i="2" s="1"/>
  <c r="L73" i="2"/>
  <c r="J72" i="2"/>
  <c r="K72" i="2"/>
  <c r="L72" i="2"/>
  <c r="Q72" i="2" s="1"/>
  <c r="J71" i="2"/>
  <c r="O71" i="2" s="1"/>
  <c r="K71" i="2"/>
  <c r="L71" i="2"/>
  <c r="J70" i="2"/>
  <c r="O70" i="2" s="1"/>
  <c r="K70" i="2"/>
  <c r="P70" i="2" s="1"/>
  <c r="L70" i="2"/>
  <c r="J69" i="2"/>
  <c r="K69" i="2"/>
  <c r="P69" i="2" s="1"/>
  <c r="L69" i="2"/>
  <c r="J68" i="2"/>
  <c r="O68" i="2" s="1"/>
  <c r="K68" i="2"/>
  <c r="L68" i="2"/>
  <c r="I69" i="2"/>
  <c r="I70" i="2"/>
  <c r="I71" i="2"/>
  <c r="I72" i="2"/>
  <c r="I73" i="2"/>
  <c r="I74" i="2"/>
  <c r="N74" i="2" s="1"/>
  <c r="I75" i="2"/>
  <c r="N75" i="2" s="1"/>
  <c r="I76" i="2"/>
  <c r="I68" i="2"/>
  <c r="J58" i="2"/>
  <c r="K58" i="2"/>
  <c r="L58" i="2"/>
  <c r="J57" i="2"/>
  <c r="O57" i="2" s="1"/>
  <c r="K57" i="2"/>
  <c r="P57" i="2" s="1"/>
  <c r="L57" i="2"/>
  <c r="J56" i="2"/>
  <c r="K56" i="2"/>
  <c r="P56" i="2" s="1"/>
  <c r="L56" i="2"/>
  <c r="J55" i="2"/>
  <c r="O55" i="2" s="1"/>
  <c r="K55" i="2"/>
  <c r="L55" i="2"/>
  <c r="I55" i="2"/>
  <c r="J54" i="2"/>
  <c r="K54" i="2"/>
  <c r="P54" i="2" s="1"/>
  <c r="L54" i="2"/>
  <c r="J53" i="2"/>
  <c r="O53" i="2" s="1"/>
  <c r="K53" i="2"/>
  <c r="L53" i="2"/>
  <c r="J52" i="2"/>
  <c r="K52" i="2"/>
  <c r="L52" i="2"/>
  <c r="I53" i="2"/>
  <c r="I60" i="2" s="1"/>
  <c r="I54" i="2"/>
  <c r="I56" i="2"/>
  <c r="N56" i="2" s="1"/>
  <c r="I57" i="2"/>
  <c r="I58" i="2"/>
  <c r="N58" i="2" s="1"/>
  <c r="I52" i="2"/>
  <c r="L60" i="2"/>
  <c r="P76" i="2"/>
  <c r="N76" i="2"/>
  <c r="Q76" i="2"/>
  <c r="P75" i="2"/>
  <c r="Q75" i="2"/>
  <c r="O75" i="2"/>
  <c r="O74" i="2"/>
  <c r="N73" i="2"/>
  <c r="Q73" i="2"/>
  <c r="O73" i="2"/>
  <c r="P72" i="2"/>
  <c r="N72" i="2"/>
  <c r="O72" i="2"/>
  <c r="P71" i="2"/>
  <c r="N71" i="2"/>
  <c r="Q71" i="2"/>
  <c r="N70" i="2"/>
  <c r="Q70" i="2"/>
  <c r="N69" i="2"/>
  <c r="Q69" i="2"/>
  <c r="O69" i="2"/>
  <c r="P68" i="2"/>
  <c r="N68" i="2"/>
  <c r="Q68" i="2"/>
  <c r="Q58" i="2"/>
  <c r="O58" i="2"/>
  <c r="P58" i="2"/>
  <c r="Q57" i="2"/>
  <c r="N57" i="2"/>
  <c r="Q56" i="2"/>
  <c r="O56" i="2"/>
  <c r="Q55" i="2"/>
  <c r="P55" i="2"/>
  <c r="N55" i="2"/>
  <c r="Q54" i="2"/>
  <c r="O54" i="2"/>
  <c r="N54" i="2"/>
  <c r="Q53" i="2"/>
  <c r="P53" i="2"/>
  <c r="Q52" i="2"/>
  <c r="O52" i="2"/>
  <c r="P52" i="2"/>
  <c r="J72" i="7"/>
  <c r="J71" i="7"/>
  <c r="L71" i="7"/>
  <c r="J70" i="7"/>
  <c r="J69" i="7"/>
  <c r="J68" i="7"/>
  <c r="J67" i="7"/>
  <c r="L67" i="7"/>
  <c r="J66" i="7"/>
  <c r="K66" i="7"/>
  <c r="L66" i="7"/>
  <c r="J65" i="7"/>
  <c r="I66" i="7"/>
  <c r="I67" i="7"/>
  <c r="I65" i="7"/>
  <c r="K51" i="7"/>
  <c r="L51" i="7"/>
  <c r="L50" i="7"/>
  <c r="J49" i="7"/>
  <c r="I50" i="7"/>
  <c r="L75" i="5"/>
  <c r="K75" i="5"/>
  <c r="J75" i="5"/>
  <c r="I75" i="5"/>
  <c r="L74" i="5"/>
  <c r="K74" i="5"/>
  <c r="J74" i="5"/>
  <c r="I74" i="5"/>
  <c r="L73" i="5"/>
  <c r="K73" i="5"/>
  <c r="J73" i="5"/>
  <c r="I73" i="5"/>
  <c r="L72" i="5"/>
  <c r="K72" i="5"/>
  <c r="J72" i="5"/>
  <c r="I72" i="5"/>
  <c r="L71" i="5"/>
  <c r="K71" i="5"/>
  <c r="J71" i="5"/>
  <c r="I71" i="5"/>
  <c r="L70" i="5"/>
  <c r="K70" i="5"/>
  <c r="J70" i="5"/>
  <c r="I70" i="5"/>
  <c r="L69" i="5"/>
  <c r="K69" i="5"/>
  <c r="J69" i="5"/>
  <c r="I69" i="5"/>
  <c r="L68" i="5"/>
  <c r="K68" i="5"/>
  <c r="J68" i="5"/>
  <c r="I68" i="5"/>
  <c r="L57" i="5"/>
  <c r="K57" i="5"/>
  <c r="J57" i="5"/>
  <c r="I57" i="5"/>
  <c r="L56" i="5"/>
  <c r="K56" i="5"/>
  <c r="J56" i="5"/>
  <c r="I56" i="5"/>
  <c r="L55" i="5"/>
  <c r="K55" i="5"/>
  <c r="J55" i="5"/>
  <c r="I55" i="5"/>
  <c r="L54" i="5"/>
  <c r="K54" i="5"/>
  <c r="J54" i="5"/>
  <c r="I54" i="5"/>
  <c r="L53" i="5"/>
  <c r="K53" i="5"/>
  <c r="J53" i="5"/>
  <c r="I53" i="5"/>
  <c r="L52" i="5"/>
  <c r="K52" i="5"/>
  <c r="J52" i="5"/>
  <c r="I52" i="5"/>
  <c r="C42" i="13"/>
  <c r="E42" i="12"/>
  <c r="F20" i="6"/>
  <c r="E20" i="6"/>
  <c r="B20" i="6"/>
  <c r="J44" i="7"/>
  <c r="K44" i="7"/>
  <c r="L44" i="7"/>
  <c r="J43" i="7"/>
  <c r="J42" i="7"/>
  <c r="K42" i="7"/>
  <c r="K71" i="7" s="1"/>
  <c r="L42" i="7"/>
  <c r="J41" i="7"/>
  <c r="K41" i="7"/>
  <c r="K70" i="7" s="1"/>
  <c r="L41" i="7"/>
  <c r="L70" i="7" s="1"/>
  <c r="J40" i="7"/>
  <c r="K40" i="7"/>
  <c r="K69" i="7" s="1"/>
  <c r="L40" i="7"/>
  <c r="L69" i="7" s="1"/>
  <c r="J39" i="7"/>
  <c r="K39" i="7"/>
  <c r="K68" i="7" s="1"/>
  <c r="L39" i="7"/>
  <c r="L68" i="7" s="1"/>
  <c r="J38" i="7"/>
  <c r="K38" i="7"/>
  <c r="L38" i="7"/>
  <c r="J37" i="7"/>
  <c r="K37" i="7"/>
  <c r="L37" i="7"/>
  <c r="J36" i="7"/>
  <c r="K36" i="7"/>
  <c r="L36" i="7"/>
  <c r="I37" i="7"/>
  <c r="I38" i="7"/>
  <c r="I39" i="7"/>
  <c r="I68" i="7" s="1"/>
  <c r="I40" i="7"/>
  <c r="I41" i="7"/>
  <c r="I42" i="7"/>
  <c r="I71" i="7" s="1"/>
  <c r="I44" i="7"/>
  <c r="I36" i="7"/>
  <c r="J33" i="7"/>
  <c r="K33" i="7"/>
  <c r="L33" i="7"/>
  <c r="J32" i="7"/>
  <c r="K32" i="7"/>
  <c r="L32" i="7"/>
  <c r="L31" i="7"/>
  <c r="J31" i="7"/>
  <c r="K31" i="7"/>
  <c r="J30" i="7"/>
  <c r="K30" i="7"/>
  <c r="L30" i="7"/>
  <c r="J29" i="7"/>
  <c r="K29" i="7"/>
  <c r="L29" i="7"/>
  <c r="J28" i="7"/>
  <c r="K28" i="7"/>
  <c r="L28" i="7"/>
  <c r="J27" i="7"/>
  <c r="K27" i="7"/>
  <c r="K67" i="7" s="1"/>
  <c r="L27" i="7"/>
  <c r="J26" i="7"/>
  <c r="K26" i="7"/>
  <c r="L26" i="7"/>
  <c r="M26" i="7" s="1"/>
  <c r="J25" i="7"/>
  <c r="K25" i="7"/>
  <c r="K65" i="7" s="1"/>
  <c r="L25" i="7"/>
  <c r="L65" i="7" s="1"/>
  <c r="I25" i="7"/>
  <c r="I26" i="7"/>
  <c r="I27" i="7"/>
  <c r="I28" i="7"/>
  <c r="I29" i="7"/>
  <c r="I69" i="7" s="1"/>
  <c r="I30" i="7"/>
  <c r="I70" i="7" s="1"/>
  <c r="I31" i="7"/>
  <c r="I32" i="7"/>
  <c r="I33" i="7"/>
  <c r="C8" i="7"/>
  <c r="D8" i="7"/>
  <c r="E8" i="7"/>
  <c r="C7" i="7"/>
  <c r="D7" i="7"/>
  <c r="E7" i="7"/>
  <c r="C6" i="7"/>
  <c r="D6" i="7"/>
  <c r="E6" i="7"/>
  <c r="B6" i="7"/>
  <c r="C5" i="7"/>
  <c r="D5" i="7"/>
  <c r="E5" i="7"/>
  <c r="B7" i="7"/>
  <c r="B8" i="7"/>
  <c r="B5" i="7"/>
  <c r="J20" i="7"/>
  <c r="K20" i="7"/>
  <c r="L20" i="7"/>
  <c r="J19" i="7"/>
  <c r="K19" i="7"/>
  <c r="L19" i="7"/>
  <c r="J18" i="7"/>
  <c r="K18" i="7"/>
  <c r="L18" i="7"/>
  <c r="L53" i="7" s="1"/>
  <c r="I18" i="7"/>
  <c r="J17" i="7"/>
  <c r="K17" i="7"/>
  <c r="L17" i="7"/>
  <c r="J16" i="7"/>
  <c r="K16" i="7"/>
  <c r="L16" i="7"/>
  <c r="I16" i="7"/>
  <c r="J15" i="7"/>
  <c r="J50" i="7" s="1"/>
  <c r="K15" i="7"/>
  <c r="K50" i="7" s="1"/>
  <c r="L15" i="7"/>
  <c r="J14" i="7"/>
  <c r="K14" i="7"/>
  <c r="K49" i="7" s="1"/>
  <c r="L14" i="7"/>
  <c r="L49" i="7" s="1"/>
  <c r="I15" i="7"/>
  <c r="I17" i="7"/>
  <c r="I19" i="7"/>
  <c r="I20" i="7"/>
  <c r="I14" i="7"/>
  <c r="I49" i="7" s="1"/>
  <c r="J11" i="7"/>
  <c r="K11" i="7"/>
  <c r="L11" i="7"/>
  <c r="J10" i="7"/>
  <c r="J54" i="7" s="1"/>
  <c r="K10" i="7"/>
  <c r="L10" i="7"/>
  <c r="J9" i="7"/>
  <c r="J53" i="7" s="1"/>
  <c r="K9" i="7"/>
  <c r="L9" i="7"/>
  <c r="J8" i="7"/>
  <c r="K8" i="7"/>
  <c r="L8" i="7"/>
  <c r="J7" i="7"/>
  <c r="K7" i="7"/>
  <c r="L7" i="7"/>
  <c r="J6" i="7"/>
  <c r="K6" i="7"/>
  <c r="L6" i="7"/>
  <c r="J5" i="7"/>
  <c r="K5" i="7"/>
  <c r="L5" i="7"/>
  <c r="I7" i="7"/>
  <c r="I51" i="7" s="1"/>
  <c r="I8" i="7"/>
  <c r="I9" i="7"/>
  <c r="I10" i="7"/>
  <c r="I11" i="7"/>
  <c r="I6" i="7"/>
  <c r="I5" i="7"/>
  <c r="K68" i="1"/>
  <c r="L68" i="1"/>
  <c r="I25" i="1"/>
  <c r="B36" i="1"/>
  <c r="L74" i="1"/>
  <c r="L73" i="1"/>
  <c r="J71" i="1"/>
  <c r="L71" i="1"/>
  <c r="J70" i="1"/>
  <c r="J74" i="1"/>
  <c r="J73" i="1"/>
  <c r="I26" i="1"/>
  <c r="I69" i="1" s="1"/>
  <c r="I27" i="1"/>
  <c r="I5" i="1"/>
  <c r="J20" i="1"/>
  <c r="K20" i="1"/>
  <c r="L20" i="1"/>
  <c r="J19" i="1"/>
  <c r="K19" i="1"/>
  <c r="L19" i="1"/>
  <c r="J18" i="1"/>
  <c r="K18" i="1"/>
  <c r="L18" i="1"/>
  <c r="J17" i="1"/>
  <c r="K17" i="1"/>
  <c r="L17" i="1"/>
  <c r="J16" i="1"/>
  <c r="K16" i="1"/>
  <c r="L16" i="1"/>
  <c r="J15" i="1"/>
  <c r="J53" i="1" s="1"/>
  <c r="K15" i="1"/>
  <c r="L15" i="1"/>
  <c r="J14" i="1"/>
  <c r="J52" i="1" s="1"/>
  <c r="K14" i="1"/>
  <c r="L14" i="1"/>
  <c r="L52" i="1" s="1"/>
  <c r="I15" i="1"/>
  <c r="I16" i="1"/>
  <c r="I17" i="1"/>
  <c r="I18" i="1"/>
  <c r="I19" i="1"/>
  <c r="I20" i="1"/>
  <c r="I14" i="1"/>
  <c r="J5" i="1"/>
  <c r="K5" i="1"/>
  <c r="L5" i="1"/>
  <c r="J6" i="1"/>
  <c r="K6" i="1"/>
  <c r="L6" i="1"/>
  <c r="L53" i="1" s="1"/>
  <c r="J7" i="1"/>
  <c r="K7" i="1"/>
  <c r="L7" i="1"/>
  <c r="J8" i="1"/>
  <c r="K8" i="1"/>
  <c r="L8" i="1"/>
  <c r="J9" i="1"/>
  <c r="K9" i="1"/>
  <c r="L9" i="1"/>
  <c r="J10" i="1"/>
  <c r="K10" i="1"/>
  <c r="L10" i="1"/>
  <c r="J11" i="1"/>
  <c r="K11" i="1"/>
  <c r="L11" i="1"/>
  <c r="I6" i="1"/>
  <c r="I7" i="1"/>
  <c r="I8" i="1"/>
  <c r="I9" i="1"/>
  <c r="I10" i="1"/>
  <c r="I11" i="1"/>
  <c r="B5" i="1"/>
  <c r="C8" i="1"/>
  <c r="D8" i="1"/>
  <c r="E8" i="1"/>
  <c r="C7" i="1"/>
  <c r="D7" i="1"/>
  <c r="E7" i="1"/>
  <c r="C6" i="1"/>
  <c r="D6" i="1"/>
  <c r="E6" i="1"/>
  <c r="C5" i="1"/>
  <c r="D5" i="1"/>
  <c r="E5" i="1"/>
  <c r="B6" i="1"/>
  <c r="B7" i="1"/>
  <c r="B8" i="1"/>
  <c r="I12" i="10"/>
  <c r="J12" i="10"/>
  <c r="J75" i="1" s="1"/>
  <c r="K12" i="10"/>
  <c r="L12" i="10"/>
  <c r="L45" i="15"/>
  <c r="K45" i="15"/>
  <c r="J45" i="15"/>
  <c r="I45" i="15"/>
  <c r="M44" i="15"/>
  <c r="M43" i="15"/>
  <c r="M42" i="15"/>
  <c r="M41" i="15"/>
  <c r="M40" i="15"/>
  <c r="M39" i="15"/>
  <c r="M38" i="15"/>
  <c r="M37" i="15"/>
  <c r="M36" i="15"/>
  <c r="L34" i="15"/>
  <c r="K34" i="15"/>
  <c r="J34" i="15"/>
  <c r="I34" i="15"/>
  <c r="M33" i="15"/>
  <c r="M32" i="15"/>
  <c r="M31" i="15"/>
  <c r="M30" i="15"/>
  <c r="M29" i="15"/>
  <c r="M28" i="15"/>
  <c r="M27" i="15"/>
  <c r="M26" i="15"/>
  <c r="M25" i="15"/>
  <c r="L21" i="15"/>
  <c r="K21" i="15"/>
  <c r="J21" i="15"/>
  <c r="I21" i="15"/>
  <c r="M20" i="15"/>
  <c r="M19" i="15"/>
  <c r="M18" i="15"/>
  <c r="M17" i="15"/>
  <c r="M16" i="15"/>
  <c r="M15" i="15"/>
  <c r="M14" i="15"/>
  <c r="L12" i="15"/>
  <c r="K12" i="15"/>
  <c r="J12" i="15"/>
  <c r="I12" i="15"/>
  <c r="M11" i="15"/>
  <c r="M10" i="15"/>
  <c r="M9" i="15"/>
  <c r="M8" i="15"/>
  <c r="M7" i="15"/>
  <c r="M6" i="15"/>
  <c r="M5" i="15"/>
  <c r="L45" i="14"/>
  <c r="K45" i="14"/>
  <c r="J45" i="14"/>
  <c r="I45" i="14"/>
  <c r="M44" i="14"/>
  <c r="M43" i="14"/>
  <c r="M42" i="14"/>
  <c r="M41" i="14"/>
  <c r="M40" i="14"/>
  <c r="M39" i="14"/>
  <c r="M38" i="14"/>
  <c r="M37" i="14"/>
  <c r="M36" i="14"/>
  <c r="L34" i="14"/>
  <c r="K34" i="14"/>
  <c r="J34" i="14"/>
  <c r="I34" i="14"/>
  <c r="M33" i="14"/>
  <c r="M32" i="14"/>
  <c r="M31" i="14"/>
  <c r="M30" i="14"/>
  <c r="M29" i="14"/>
  <c r="M28" i="14"/>
  <c r="M27" i="14"/>
  <c r="M26" i="14"/>
  <c r="M25" i="14"/>
  <c r="L21" i="14"/>
  <c r="K21" i="14"/>
  <c r="J21" i="14"/>
  <c r="I21" i="14"/>
  <c r="M20" i="14"/>
  <c r="M19" i="14"/>
  <c r="M18" i="14"/>
  <c r="M17" i="14"/>
  <c r="M16" i="14"/>
  <c r="M15" i="14"/>
  <c r="M14" i="14"/>
  <c r="L12" i="14"/>
  <c r="K12" i="14"/>
  <c r="J12" i="14"/>
  <c r="I12" i="14"/>
  <c r="M11" i="14"/>
  <c r="M10" i="14"/>
  <c r="M9" i="14"/>
  <c r="M8" i="14"/>
  <c r="M7" i="14"/>
  <c r="M6" i="14"/>
  <c r="M5" i="14"/>
  <c r="L45" i="13"/>
  <c r="K45" i="13"/>
  <c r="J45" i="13"/>
  <c r="I45" i="13"/>
  <c r="M44" i="13"/>
  <c r="M43" i="13"/>
  <c r="M42" i="13"/>
  <c r="M41" i="13"/>
  <c r="M40" i="13"/>
  <c r="M39" i="13"/>
  <c r="M38" i="13"/>
  <c r="M37" i="13"/>
  <c r="M36" i="13"/>
  <c r="L34" i="13"/>
  <c r="K34" i="13"/>
  <c r="J34" i="13"/>
  <c r="I34" i="13"/>
  <c r="M33" i="13"/>
  <c r="M32" i="13"/>
  <c r="M31" i="13"/>
  <c r="M30" i="13"/>
  <c r="M29" i="13"/>
  <c r="M28" i="13"/>
  <c r="M27" i="13"/>
  <c r="M26" i="13"/>
  <c r="M25" i="13"/>
  <c r="L21" i="13"/>
  <c r="K21" i="13"/>
  <c r="J21" i="13"/>
  <c r="I21" i="13"/>
  <c r="M20" i="13"/>
  <c r="M19" i="13"/>
  <c r="M18" i="13"/>
  <c r="M17" i="13"/>
  <c r="M16" i="13"/>
  <c r="M15" i="13"/>
  <c r="M14" i="13"/>
  <c r="L12" i="13"/>
  <c r="K12" i="13"/>
  <c r="J12" i="13"/>
  <c r="I12" i="13"/>
  <c r="M11" i="13"/>
  <c r="M10" i="13"/>
  <c r="M9" i="13"/>
  <c r="M8" i="13"/>
  <c r="M7" i="13"/>
  <c r="M6" i="13"/>
  <c r="M5" i="13"/>
  <c r="L45" i="12"/>
  <c r="K45" i="12"/>
  <c r="J45" i="12"/>
  <c r="I45" i="12"/>
  <c r="M44" i="12"/>
  <c r="M43" i="12"/>
  <c r="M42" i="12"/>
  <c r="M41" i="12"/>
  <c r="M40" i="12"/>
  <c r="M39" i="12"/>
  <c r="M38" i="12"/>
  <c r="M37" i="12"/>
  <c r="M36" i="12"/>
  <c r="L34" i="12"/>
  <c r="K34" i="12"/>
  <c r="J34" i="12"/>
  <c r="I34" i="12"/>
  <c r="M33" i="12"/>
  <c r="M32" i="12"/>
  <c r="M31" i="12"/>
  <c r="M30" i="12"/>
  <c r="M29" i="12"/>
  <c r="M28" i="12"/>
  <c r="M27" i="12"/>
  <c r="M26" i="12"/>
  <c r="M25" i="12"/>
  <c r="L21" i="12"/>
  <c r="M21" i="12" s="1"/>
  <c r="K21" i="12"/>
  <c r="J21" i="12"/>
  <c r="I21" i="12"/>
  <c r="M20" i="12"/>
  <c r="M19" i="12"/>
  <c r="M18" i="12"/>
  <c r="M17" i="12"/>
  <c r="M16" i="12"/>
  <c r="M15" i="12"/>
  <c r="M14" i="12"/>
  <c r="L12" i="12"/>
  <c r="K12" i="12"/>
  <c r="J12" i="12"/>
  <c r="I12" i="12"/>
  <c r="M11" i="12"/>
  <c r="M10" i="12"/>
  <c r="M9" i="12"/>
  <c r="M8" i="12"/>
  <c r="M7" i="12"/>
  <c r="M6" i="12"/>
  <c r="M5" i="12"/>
  <c r="L45" i="11"/>
  <c r="K45" i="11"/>
  <c r="J45" i="11"/>
  <c r="I45" i="11"/>
  <c r="M44" i="11"/>
  <c r="M43" i="11"/>
  <c r="M42" i="11"/>
  <c r="M41" i="11"/>
  <c r="M40" i="11"/>
  <c r="M39" i="11"/>
  <c r="M38" i="11"/>
  <c r="M37" i="11"/>
  <c r="M36" i="11"/>
  <c r="L34" i="11"/>
  <c r="K34" i="11"/>
  <c r="J34" i="11"/>
  <c r="I34" i="11"/>
  <c r="M33" i="11"/>
  <c r="M32" i="11"/>
  <c r="M31" i="11"/>
  <c r="M30" i="11"/>
  <c r="M29" i="11"/>
  <c r="M28" i="11"/>
  <c r="M27" i="11"/>
  <c r="M26" i="11"/>
  <c r="M25" i="11"/>
  <c r="L21" i="11"/>
  <c r="K21" i="11"/>
  <c r="J21" i="11"/>
  <c r="I21" i="11"/>
  <c r="M20" i="11"/>
  <c r="M19" i="11"/>
  <c r="M18" i="11"/>
  <c r="M17" i="11"/>
  <c r="M16" i="11"/>
  <c r="M15" i="11"/>
  <c r="M14" i="11"/>
  <c r="L12" i="11"/>
  <c r="K12" i="11"/>
  <c r="J12" i="11"/>
  <c r="I12" i="11"/>
  <c r="M11" i="11"/>
  <c r="M10" i="11"/>
  <c r="M9" i="11"/>
  <c r="M8" i="11"/>
  <c r="M7" i="11"/>
  <c r="M6" i="11"/>
  <c r="M5" i="11"/>
  <c r="L45" i="10"/>
  <c r="M45" i="10" s="1"/>
  <c r="K45" i="10"/>
  <c r="J45" i="10"/>
  <c r="I45" i="10"/>
  <c r="M44" i="10"/>
  <c r="M43" i="10"/>
  <c r="M42" i="10"/>
  <c r="M41" i="10"/>
  <c r="M40" i="10"/>
  <c r="M39" i="10"/>
  <c r="M38" i="10"/>
  <c r="M37" i="10"/>
  <c r="M36" i="10"/>
  <c r="L34" i="10"/>
  <c r="K34" i="10"/>
  <c r="J34" i="10"/>
  <c r="I34" i="10"/>
  <c r="M33" i="10"/>
  <c r="M32" i="10"/>
  <c r="M31" i="10"/>
  <c r="M30" i="10"/>
  <c r="M29" i="10"/>
  <c r="M28" i="10"/>
  <c r="M27" i="10"/>
  <c r="M26" i="10"/>
  <c r="M25" i="10"/>
  <c r="L21" i="10"/>
  <c r="K21" i="10"/>
  <c r="J21" i="10"/>
  <c r="I21" i="10"/>
  <c r="M20" i="10"/>
  <c r="M19" i="10"/>
  <c r="M18" i="10"/>
  <c r="M17" i="10"/>
  <c r="M16" i="10"/>
  <c r="M15" i="10"/>
  <c r="M14" i="10"/>
  <c r="M11" i="10"/>
  <c r="M10" i="10"/>
  <c r="M9" i="10"/>
  <c r="M8" i="10"/>
  <c r="M7" i="10"/>
  <c r="M6" i="10"/>
  <c r="M5" i="10"/>
  <c r="L45" i="9"/>
  <c r="K45" i="9"/>
  <c r="J45" i="9"/>
  <c r="I45" i="9"/>
  <c r="M44" i="9"/>
  <c r="M43" i="9"/>
  <c r="M42" i="9"/>
  <c r="M41" i="9"/>
  <c r="M40" i="9"/>
  <c r="M39" i="9"/>
  <c r="M38" i="9"/>
  <c r="M37" i="9"/>
  <c r="M36" i="9"/>
  <c r="L34" i="9"/>
  <c r="K34" i="9"/>
  <c r="J34" i="9"/>
  <c r="I34" i="9"/>
  <c r="M33" i="9"/>
  <c r="M32" i="9"/>
  <c r="M31" i="9"/>
  <c r="M30" i="9"/>
  <c r="M29" i="9"/>
  <c r="M28" i="9"/>
  <c r="M27" i="9"/>
  <c r="M26" i="9"/>
  <c r="M25" i="9"/>
  <c r="L21" i="9"/>
  <c r="K21" i="9"/>
  <c r="J21" i="9"/>
  <c r="I21" i="9"/>
  <c r="M20" i="9"/>
  <c r="M19" i="9"/>
  <c r="M18" i="9"/>
  <c r="M17" i="9"/>
  <c r="M16" i="9"/>
  <c r="M15" i="9"/>
  <c r="M14" i="9"/>
  <c r="L12" i="9"/>
  <c r="K12" i="9"/>
  <c r="J12" i="9"/>
  <c r="I12" i="9"/>
  <c r="M11" i="9"/>
  <c r="M10" i="9"/>
  <c r="M9" i="9"/>
  <c r="M8" i="9"/>
  <c r="M7" i="9"/>
  <c r="M6" i="9"/>
  <c r="M5" i="9"/>
  <c r="L45" i="8"/>
  <c r="K45" i="8"/>
  <c r="J45" i="8"/>
  <c r="I45" i="8"/>
  <c r="M44" i="8"/>
  <c r="M43" i="8"/>
  <c r="M42" i="8"/>
  <c r="M41" i="8"/>
  <c r="M40" i="8"/>
  <c r="M39" i="8"/>
  <c r="M38" i="8"/>
  <c r="M37" i="8"/>
  <c r="M36" i="8"/>
  <c r="L34" i="8"/>
  <c r="K34" i="8"/>
  <c r="J34" i="8"/>
  <c r="I34" i="8"/>
  <c r="M33" i="8"/>
  <c r="M32" i="8"/>
  <c r="M31" i="8"/>
  <c r="M30" i="8"/>
  <c r="M29" i="8"/>
  <c r="M28" i="8"/>
  <c r="M27" i="8"/>
  <c r="M26" i="8"/>
  <c r="M25" i="8"/>
  <c r="L21" i="8"/>
  <c r="K21" i="8"/>
  <c r="J21" i="8"/>
  <c r="I21" i="8"/>
  <c r="M20" i="8"/>
  <c r="M19" i="8"/>
  <c r="M18" i="8"/>
  <c r="M17" i="8"/>
  <c r="M16" i="8"/>
  <c r="M15" i="8"/>
  <c r="M14" i="8"/>
  <c r="L12" i="8"/>
  <c r="K12" i="8"/>
  <c r="J12" i="8"/>
  <c r="I12" i="8"/>
  <c r="M11" i="8"/>
  <c r="M10" i="8"/>
  <c r="M9" i="8"/>
  <c r="M8" i="8"/>
  <c r="M7" i="8"/>
  <c r="M6" i="8"/>
  <c r="M5" i="8"/>
  <c r="L45" i="6"/>
  <c r="K45" i="6"/>
  <c r="J45" i="6"/>
  <c r="I45" i="6"/>
  <c r="M44" i="6"/>
  <c r="M43" i="6"/>
  <c r="M42" i="6"/>
  <c r="M41" i="6"/>
  <c r="M40" i="6"/>
  <c r="M39" i="6"/>
  <c r="M38" i="6"/>
  <c r="M37" i="6"/>
  <c r="M36" i="6"/>
  <c r="L34" i="6"/>
  <c r="K34" i="6"/>
  <c r="J34" i="6"/>
  <c r="I34" i="6"/>
  <c r="M33" i="6"/>
  <c r="M32" i="6"/>
  <c r="M31" i="6"/>
  <c r="M30" i="6"/>
  <c r="M29" i="6"/>
  <c r="M28" i="6"/>
  <c r="M27" i="6"/>
  <c r="M26" i="6"/>
  <c r="M25" i="6"/>
  <c r="L21" i="6"/>
  <c r="K21" i="6"/>
  <c r="J21" i="6"/>
  <c r="I21" i="6"/>
  <c r="M20" i="6"/>
  <c r="M19" i="6"/>
  <c r="M18" i="6"/>
  <c r="M17" i="6"/>
  <c r="M16" i="6"/>
  <c r="M15" i="6"/>
  <c r="M14" i="6"/>
  <c r="L12" i="6"/>
  <c r="K12" i="6"/>
  <c r="J12" i="6"/>
  <c r="I12" i="6"/>
  <c r="M11" i="6"/>
  <c r="M10" i="6"/>
  <c r="M9" i="6"/>
  <c r="M8" i="6"/>
  <c r="M7" i="6"/>
  <c r="M6" i="6"/>
  <c r="M5" i="6"/>
  <c r="L45" i="5"/>
  <c r="K45" i="5"/>
  <c r="J45" i="5"/>
  <c r="I45" i="5"/>
  <c r="M44" i="5"/>
  <c r="M43" i="5"/>
  <c r="M42" i="5"/>
  <c r="M41" i="5"/>
  <c r="M40" i="5"/>
  <c r="M39" i="5"/>
  <c r="M38" i="5"/>
  <c r="M37" i="5"/>
  <c r="M36" i="5"/>
  <c r="L34" i="5"/>
  <c r="K34" i="5"/>
  <c r="J34" i="5"/>
  <c r="I34" i="5"/>
  <c r="M33" i="5"/>
  <c r="M32" i="5"/>
  <c r="M31" i="5"/>
  <c r="M30" i="5"/>
  <c r="M29" i="5"/>
  <c r="M28" i="5"/>
  <c r="M27" i="5"/>
  <c r="M26" i="5"/>
  <c r="M25" i="5"/>
  <c r="L21" i="5"/>
  <c r="K21" i="5"/>
  <c r="J21" i="5"/>
  <c r="I21" i="5"/>
  <c r="M20" i="5"/>
  <c r="M19" i="5"/>
  <c r="M18" i="5"/>
  <c r="M17" i="5"/>
  <c r="M16" i="5"/>
  <c r="M15" i="5"/>
  <c r="M14" i="5"/>
  <c r="L12" i="5"/>
  <c r="K12" i="5"/>
  <c r="J12" i="5"/>
  <c r="I12" i="5"/>
  <c r="I58" i="5" s="1"/>
  <c r="M11" i="5"/>
  <c r="M10" i="5"/>
  <c r="M9" i="5"/>
  <c r="M8" i="5"/>
  <c r="M7" i="5"/>
  <c r="M6" i="5"/>
  <c r="M5" i="5"/>
  <c r="M37" i="4"/>
  <c r="M38" i="4"/>
  <c r="M39" i="4"/>
  <c r="M40" i="4"/>
  <c r="M41" i="4"/>
  <c r="M42" i="4"/>
  <c r="M43" i="4"/>
  <c r="M44" i="4"/>
  <c r="M36" i="4"/>
  <c r="J45" i="4"/>
  <c r="J48" i="4" s="1"/>
  <c r="K45" i="4"/>
  <c r="L45" i="4"/>
  <c r="I45" i="4"/>
  <c r="J34" i="4"/>
  <c r="K34" i="4"/>
  <c r="L34" i="4"/>
  <c r="I34" i="4"/>
  <c r="M34" i="4" s="1"/>
  <c r="M25" i="4"/>
  <c r="M26" i="4"/>
  <c r="M27" i="4"/>
  <c r="M28" i="4"/>
  <c r="M29" i="4"/>
  <c r="M30" i="4"/>
  <c r="M31" i="4"/>
  <c r="M32" i="4"/>
  <c r="M33" i="4"/>
  <c r="M15" i="4"/>
  <c r="M16" i="4"/>
  <c r="M17" i="4"/>
  <c r="M18" i="4"/>
  <c r="M19" i="4"/>
  <c r="M20" i="4"/>
  <c r="M14" i="4"/>
  <c r="L21" i="4"/>
  <c r="K21" i="4"/>
  <c r="J21" i="4"/>
  <c r="I21" i="4"/>
  <c r="L12" i="4"/>
  <c r="J12" i="4"/>
  <c r="I12" i="4"/>
  <c r="K12" i="4"/>
  <c r="M6" i="4"/>
  <c r="M5" i="4"/>
  <c r="M7" i="4"/>
  <c r="M8" i="4"/>
  <c r="M9" i="4"/>
  <c r="M10" i="4"/>
  <c r="M11" i="4"/>
  <c r="M37" i="3"/>
  <c r="M38" i="3"/>
  <c r="M39" i="3"/>
  <c r="M40" i="3"/>
  <c r="M41" i="3"/>
  <c r="M42" i="3"/>
  <c r="M43" i="3"/>
  <c r="M44" i="3"/>
  <c r="M45" i="3"/>
  <c r="M36" i="3"/>
  <c r="I45" i="3"/>
  <c r="J45" i="3"/>
  <c r="K45" i="3"/>
  <c r="L45" i="3"/>
  <c r="M26" i="3"/>
  <c r="M27" i="3"/>
  <c r="M28" i="3"/>
  <c r="M29" i="3"/>
  <c r="M30" i="3"/>
  <c r="M31" i="3"/>
  <c r="M32" i="3"/>
  <c r="M33" i="3"/>
  <c r="M25" i="3"/>
  <c r="J34" i="3"/>
  <c r="K34" i="3"/>
  <c r="L34" i="3"/>
  <c r="I34" i="3"/>
  <c r="M15" i="3"/>
  <c r="M16" i="3"/>
  <c r="M17" i="3"/>
  <c r="M18" i="3"/>
  <c r="M19" i="3"/>
  <c r="M20" i="3"/>
  <c r="M14" i="3"/>
  <c r="M6" i="3"/>
  <c r="M7" i="3"/>
  <c r="M8" i="3"/>
  <c r="M9" i="3"/>
  <c r="M10" i="3"/>
  <c r="M11" i="3"/>
  <c r="M5" i="3"/>
  <c r="K12" i="3"/>
  <c r="L12" i="3"/>
  <c r="J21" i="3"/>
  <c r="K21" i="3"/>
  <c r="L21" i="3"/>
  <c r="I21" i="3"/>
  <c r="J12" i="3"/>
  <c r="I12" i="3"/>
  <c r="M37" i="2"/>
  <c r="M37" i="7" s="1"/>
  <c r="M38" i="2"/>
  <c r="M38" i="7" s="1"/>
  <c r="M39" i="2"/>
  <c r="M40" i="2"/>
  <c r="M41" i="2"/>
  <c r="M42" i="2"/>
  <c r="M43" i="2"/>
  <c r="M44" i="2"/>
  <c r="M36" i="2"/>
  <c r="M36" i="7" s="1"/>
  <c r="K45" i="2"/>
  <c r="L45" i="2"/>
  <c r="J45" i="2"/>
  <c r="I45" i="2"/>
  <c r="I45" i="7" s="1"/>
  <c r="M26" i="2"/>
  <c r="M27" i="2"/>
  <c r="M28" i="2"/>
  <c r="M29" i="2"/>
  <c r="M30" i="2"/>
  <c r="M31" i="2"/>
  <c r="M32" i="2"/>
  <c r="M33" i="2"/>
  <c r="M25" i="2"/>
  <c r="J34" i="2"/>
  <c r="K34" i="2"/>
  <c r="L34" i="2"/>
  <c r="I34" i="2"/>
  <c r="J21" i="2"/>
  <c r="K21" i="2"/>
  <c r="L21" i="2"/>
  <c r="I21" i="2"/>
  <c r="M15" i="2"/>
  <c r="M15" i="7" s="1"/>
  <c r="M16" i="2"/>
  <c r="M16" i="7" s="1"/>
  <c r="M17" i="2"/>
  <c r="M18" i="2"/>
  <c r="M19" i="2"/>
  <c r="M20" i="2"/>
  <c r="M14" i="2"/>
  <c r="M14" i="7" s="1"/>
  <c r="E9" i="2"/>
  <c r="D9" i="2"/>
  <c r="C9" i="2"/>
  <c r="B9" i="2"/>
  <c r="F8" i="2"/>
  <c r="F7" i="2"/>
  <c r="F6" i="2"/>
  <c r="F5" i="2"/>
  <c r="F5" i="7" s="1"/>
  <c r="M6" i="2"/>
  <c r="M7" i="2"/>
  <c r="M8" i="2"/>
  <c r="M9" i="2"/>
  <c r="M10" i="2"/>
  <c r="M11" i="2"/>
  <c r="M5" i="2"/>
  <c r="J12" i="2"/>
  <c r="K12" i="2"/>
  <c r="L12" i="2"/>
  <c r="I12" i="2"/>
  <c r="B18" i="13"/>
  <c r="E37" i="1"/>
  <c r="E38" i="1"/>
  <c r="E39" i="1"/>
  <c r="D37" i="1"/>
  <c r="D38" i="1"/>
  <c r="D39" i="1"/>
  <c r="C37" i="1"/>
  <c r="C38" i="1"/>
  <c r="C39" i="1"/>
  <c r="B37" i="1"/>
  <c r="B38" i="1"/>
  <c r="B39" i="1"/>
  <c r="E36" i="1"/>
  <c r="D36" i="1"/>
  <c r="C36" i="1"/>
  <c r="E26" i="1"/>
  <c r="E27" i="1"/>
  <c r="E28" i="1"/>
  <c r="D26" i="1"/>
  <c r="D27" i="1"/>
  <c r="D28" i="1"/>
  <c r="C26" i="1"/>
  <c r="C27" i="1"/>
  <c r="C28" i="1"/>
  <c r="B26" i="1"/>
  <c r="B27" i="1"/>
  <c r="B28" i="1"/>
  <c r="E25" i="1"/>
  <c r="D25" i="1"/>
  <c r="C25" i="1"/>
  <c r="B25" i="1"/>
  <c r="C17" i="1"/>
  <c r="D17" i="1"/>
  <c r="E17" i="1"/>
  <c r="C16" i="1"/>
  <c r="D16" i="1"/>
  <c r="E16" i="1"/>
  <c r="C15" i="1"/>
  <c r="D15" i="1"/>
  <c r="E15" i="1"/>
  <c r="C14" i="1"/>
  <c r="D14" i="1"/>
  <c r="E14" i="1"/>
  <c r="B15" i="1"/>
  <c r="B16" i="1"/>
  <c r="B17" i="1"/>
  <c r="B14" i="1"/>
  <c r="C39" i="7"/>
  <c r="D39" i="7"/>
  <c r="E39" i="7"/>
  <c r="C38" i="7"/>
  <c r="D38" i="7"/>
  <c r="E38" i="7"/>
  <c r="C37" i="7"/>
  <c r="D37" i="7"/>
  <c r="E37" i="7"/>
  <c r="C36" i="7"/>
  <c r="D36" i="7"/>
  <c r="E36" i="7"/>
  <c r="B37" i="7"/>
  <c r="B38" i="7"/>
  <c r="B39" i="7"/>
  <c r="B36" i="7"/>
  <c r="B25" i="7"/>
  <c r="E26" i="7"/>
  <c r="E27" i="7"/>
  <c r="E28" i="7"/>
  <c r="D26" i="7"/>
  <c r="D27" i="7"/>
  <c r="D28" i="7"/>
  <c r="C26" i="7"/>
  <c r="C27" i="7"/>
  <c r="C28" i="7"/>
  <c r="C25" i="7"/>
  <c r="D25" i="7"/>
  <c r="E25" i="7"/>
  <c r="B26" i="7"/>
  <c r="B27" i="7"/>
  <c r="B28" i="7"/>
  <c r="B14" i="7"/>
  <c r="E15" i="7"/>
  <c r="E16" i="7"/>
  <c r="E17" i="7"/>
  <c r="D15" i="7"/>
  <c r="D16" i="7"/>
  <c r="D17" i="7"/>
  <c r="C15" i="7"/>
  <c r="C16" i="7"/>
  <c r="C17" i="7"/>
  <c r="C14" i="7"/>
  <c r="D14" i="7"/>
  <c r="E14" i="7"/>
  <c r="B15" i="7"/>
  <c r="B16" i="7"/>
  <c r="B17" i="7"/>
  <c r="F15" i="6"/>
  <c r="F18" i="6" s="1"/>
  <c r="E40" i="15"/>
  <c r="D40" i="15"/>
  <c r="C40" i="15"/>
  <c r="B40" i="15"/>
  <c r="F39" i="15"/>
  <c r="F38" i="15"/>
  <c r="F37" i="15"/>
  <c r="F36" i="15"/>
  <c r="E29" i="15"/>
  <c r="D29" i="15"/>
  <c r="C29" i="15"/>
  <c r="B29" i="15"/>
  <c r="F28" i="15"/>
  <c r="F27" i="15"/>
  <c r="F26" i="15"/>
  <c r="F25" i="15"/>
  <c r="E18" i="15"/>
  <c r="D18" i="15"/>
  <c r="C18" i="15"/>
  <c r="B18" i="15"/>
  <c r="F17" i="15"/>
  <c r="F16" i="15"/>
  <c r="F15" i="15"/>
  <c r="F14" i="15"/>
  <c r="E9" i="15"/>
  <c r="D9" i="15"/>
  <c r="C9" i="15"/>
  <c r="B9" i="15"/>
  <c r="F8" i="15"/>
  <c r="F7" i="15"/>
  <c r="F6" i="15"/>
  <c r="F5" i="15"/>
  <c r="E40" i="14"/>
  <c r="D40" i="14"/>
  <c r="C40" i="14"/>
  <c r="B40" i="14"/>
  <c r="F39" i="14"/>
  <c r="F38" i="14"/>
  <c r="F37" i="14"/>
  <c r="F36" i="14"/>
  <c r="E29" i="14"/>
  <c r="D29" i="14"/>
  <c r="C29" i="14"/>
  <c r="B29" i="14"/>
  <c r="B42" i="14" s="1"/>
  <c r="F28" i="14"/>
  <c r="F27" i="14"/>
  <c r="F26" i="14"/>
  <c r="F25" i="14"/>
  <c r="E18" i="14"/>
  <c r="D18" i="14"/>
  <c r="C18" i="14"/>
  <c r="B18" i="14"/>
  <c r="F17" i="14"/>
  <c r="F16" i="14"/>
  <c r="F15" i="14"/>
  <c r="F14" i="14"/>
  <c r="E9" i="14"/>
  <c r="D9" i="14"/>
  <c r="C9" i="14"/>
  <c r="B9" i="14"/>
  <c r="F8" i="14"/>
  <c r="F7" i="14"/>
  <c r="F6" i="14"/>
  <c r="F5" i="14"/>
  <c r="E40" i="13"/>
  <c r="D40" i="13"/>
  <c r="C40" i="13"/>
  <c r="B40" i="13"/>
  <c r="F39" i="13"/>
  <c r="F38" i="13"/>
  <c r="F37" i="13"/>
  <c r="F36" i="13"/>
  <c r="E29" i="13"/>
  <c r="D29" i="13"/>
  <c r="C29" i="13"/>
  <c r="B29" i="13"/>
  <c r="B42" i="13" s="1"/>
  <c r="F28" i="13"/>
  <c r="F27" i="13"/>
  <c r="F26" i="13"/>
  <c r="F25" i="13"/>
  <c r="E18" i="13"/>
  <c r="D18" i="13"/>
  <c r="C18" i="13"/>
  <c r="F17" i="13"/>
  <c r="F16" i="13"/>
  <c r="F15" i="13"/>
  <c r="F14" i="13"/>
  <c r="E9" i="13"/>
  <c r="D9" i="13"/>
  <c r="D20" i="13" s="1"/>
  <c r="C9" i="13"/>
  <c r="B9" i="13"/>
  <c r="F8" i="13"/>
  <c r="F7" i="13"/>
  <c r="F6" i="13"/>
  <c r="F5" i="13"/>
  <c r="E40" i="12"/>
  <c r="D40" i="12"/>
  <c r="C40" i="12"/>
  <c r="B40" i="12"/>
  <c r="F39" i="12"/>
  <c r="F38" i="12"/>
  <c r="F37" i="12"/>
  <c r="F36" i="12"/>
  <c r="E29" i="12"/>
  <c r="D29" i="12"/>
  <c r="C29" i="12"/>
  <c r="B29" i="12"/>
  <c r="F28" i="12"/>
  <c r="F27" i="12"/>
  <c r="F26" i="12"/>
  <c r="F25" i="12"/>
  <c r="E18" i="12"/>
  <c r="D18" i="12"/>
  <c r="C18" i="12"/>
  <c r="B18" i="12"/>
  <c r="F17" i="12"/>
  <c r="F16" i="12"/>
  <c r="F15" i="12"/>
  <c r="F14" i="12"/>
  <c r="E9" i="12"/>
  <c r="D9" i="12"/>
  <c r="C9" i="12"/>
  <c r="B9" i="12"/>
  <c r="F8" i="12"/>
  <c r="F7" i="12"/>
  <c r="F6" i="12"/>
  <c r="F5" i="12"/>
  <c r="E40" i="11"/>
  <c r="D40" i="11"/>
  <c r="C40" i="11"/>
  <c r="B40" i="11"/>
  <c r="F39" i="11"/>
  <c r="F38" i="11"/>
  <c r="F37" i="11"/>
  <c r="F36" i="11"/>
  <c r="E29" i="11"/>
  <c r="D29" i="11"/>
  <c r="C29" i="11"/>
  <c r="B29" i="11"/>
  <c r="F28" i="11"/>
  <c r="F27" i="11"/>
  <c r="F26" i="11"/>
  <c r="F25" i="11"/>
  <c r="E18" i="11"/>
  <c r="D18" i="11"/>
  <c r="C18" i="11"/>
  <c r="B18" i="11"/>
  <c r="F17" i="11"/>
  <c r="F16" i="11"/>
  <c r="F15" i="11"/>
  <c r="F14" i="11"/>
  <c r="E9" i="11"/>
  <c r="D9" i="11"/>
  <c r="C9" i="11"/>
  <c r="B9" i="11"/>
  <c r="F8" i="11"/>
  <c r="F7" i="11"/>
  <c r="F6" i="11"/>
  <c r="F5" i="11"/>
  <c r="E40" i="10"/>
  <c r="D40" i="10"/>
  <c r="C40" i="10"/>
  <c r="B40" i="10"/>
  <c r="F39" i="10"/>
  <c r="F38" i="10"/>
  <c r="F37" i="10"/>
  <c r="F36" i="10"/>
  <c r="E29" i="10"/>
  <c r="D29" i="10"/>
  <c r="C29" i="10"/>
  <c r="B29" i="10"/>
  <c r="F28" i="10"/>
  <c r="F27" i="10"/>
  <c r="F26" i="10"/>
  <c r="F25" i="10"/>
  <c r="D18" i="10"/>
  <c r="C18" i="10"/>
  <c r="B18" i="10"/>
  <c r="F17" i="10"/>
  <c r="F16" i="10"/>
  <c r="F15" i="10"/>
  <c r="F14" i="10"/>
  <c r="E9" i="10"/>
  <c r="D9" i="10"/>
  <c r="C9" i="10"/>
  <c r="C20" i="10" s="1"/>
  <c r="B9" i="10"/>
  <c r="F8" i="10"/>
  <c r="F7" i="10"/>
  <c r="F6" i="10"/>
  <c r="F5" i="10"/>
  <c r="E40" i="9"/>
  <c r="D40" i="9"/>
  <c r="C40" i="9"/>
  <c r="B40" i="9"/>
  <c r="F39" i="9"/>
  <c r="F38" i="9"/>
  <c r="F37" i="9"/>
  <c r="F36" i="9"/>
  <c r="E29" i="9"/>
  <c r="D29" i="9"/>
  <c r="D42" i="9" s="1"/>
  <c r="C29" i="9"/>
  <c r="B29" i="9"/>
  <c r="F28" i="9"/>
  <c r="F27" i="9"/>
  <c r="F26" i="9"/>
  <c r="F25" i="9"/>
  <c r="E18" i="9"/>
  <c r="D18" i="9"/>
  <c r="C18" i="9"/>
  <c r="B18" i="9"/>
  <c r="F17" i="9"/>
  <c r="F16" i="9"/>
  <c r="F15" i="9"/>
  <c r="F14" i="9"/>
  <c r="E9" i="9"/>
  <c r="D9" i="9"/>
  <c r="C9" i="9"/>
  <c r="B9" i="9"/>
  <c r="F8" i="9"/>
  <c r="F7" i="9"/>
  <c r="F6" i="9"/>
  <c r="F5" i="9"/>
  <c r="E40" i="8"/>
  <c r="D40" i="8"/>
  <c r="C40" i="8"/>
  <c r="B40" i="8"/>
  <c r="F39" i="8"/>
  <c r="F38" i="8"/>
  <c r="F37" i="8"/>
  <c r="F36" i="8"/>
  <c r="E29" i="8"/>
  <c r="E42" i="8" s="1"/>
  <c r="D29" i="8"/>
  <c r="C29" i="8"/>
  <c r="B29" i="8"/>
  <c r="F28" i="8"/>
  <c r="F27" i="8"/>
  <c r="F26" i="8"/>
  <c r="F25" i="8"/>
  <c r="E18" i="8"/>
  <c r="D18" i="8"/>
  <c r="C18" i="8"/>
  <c r="C20" i="8" s="1"/>
  <c r="B18" i="8"/>
  <c r="F17" i="8"/>
  <c r="F16" i="8"/>
  <c r="F15" i="8"/>
  <c r="F14" i="8"/>
  <c r="E9" i="8"/>
  <c r="D9" i="8"/>
  <c r="C9" i="8"/>
  <c r="B9" i="8"/>
  <c r="F8" i="8"/>
  <c r="F7" i="8"/>
  <c r="F6" i="8"/>
  <c r="F5" i="8"/>
  <c r="E40" i="6"/>
  <c r="D40" i="6"/>
  <c r="C40" i="6"/>
  <c r="B40" i="6"/>
  <c r="F39" i="6"/>
  <c r="F38" i="6"/>
  <c r="F37" i="6"/>
  <c r="F36" i="6"/>
  <c r="E29" i="6"/>
  <c r="D29" i="6"/>
  <c r="C29" i="6"/>
  <c r="B29" i="6"/>
  <c r="F28" i="6"/>
  <c r="F27" i="6"/>
  <c r="F26" i="6"/>
  <c r="F25" i="6"/>
  <c r="E18" i="6"/>
  <c r="D18" i="6"/>
  <c r="D20" i="6" s="1"/>
  <c r="C18" i="6"/>
  <c r="C20" i="6" s="1"/>
  <c r="B18" i="6"/>
  <c r="F17" i="6"/>
  <c r="F16" i="6"/>
  <c r="F14" i="6"/>
  <c r="E9" i="6"/>
  <c r="D9" i="6"/>
  <c r="C9" i="6"/>
  <c r="B9" i="6"/>
  <c r="F8" i="6"/>
  <c r="F7" i="6"/>
  <c r="F6" i="6"/>
  <c r="F5" i="6"/>
  <c r="E40" i="5"/>
  <c r="D40" i="5"/>
  <c r="C40" i="5"/>
  <c r="B40" i="5"/>
  <c r="F39" i="5"/>
  <c r="F38" i="5"/>
  <c r="E29" i="5"/>
  <c r="D29" i="5"/>
  <c r="C29" i="5"/>
  <c r="B29" i="5"/>
  <c r="F28" i="5"/>
  <c r="F27" i="5"/>
  <c r="E18" i="5"/>
  <c r="D18" i="5"/>
  <c r="C18" i="5"/>
  <c r="B18" i="5"/>
  <c r="F17" i="5"/>
  <c r="F16" i="5"/>
  <c r="F15" i="5"/>
  <c r="E9" i="5"/>
  <c r="D9" i="5"/>
  <c r="C9" i="5"/>
  <c r="B9" i="5"/>
  <c r="F8" i="5"/>
  <c r="F7" i="5"/>
  <c r="F6" i="5"/>
  <c r="F6" i="7" s="1"/>
  <c r="E40" i="4"/>
  <c r="E42" i="4" s="1"/>
  <c r="D40" i="4"/>
  <c r="C40" i="4"/>
  <c r="B40" i="4"/>
  <c r="F39" i="4"/>
  <c r="F38" i="4"/>
  <c r="E29" i="4"/>
  <c r="D29" i="4"/>
  <c r="C29" i="4"/>
  <c r="C42" i="4" s="1"/>
  <c r="B29" i="4"/>
  <c r="F28" i="4"/>
  <c r="F27" i="4"/>
  <c r="E18" i="4"/>
  <c r="D18" i="4"/>
  <c r="C18" i="4"/>
  <c r="B18" i="4"/>
  <c r="F17" i="4"/>
  <c r="F16" i="4"/>
  <c r="E9" i="4"/>
  <c r="D9" i="4"/>
  <c r="C9" i="4"/>
  <c r="B9" i="4"/>
  <c r="F8" i="4"/>
  <c r="F7" i="4"/>
  <c r="E40" i="3"/>
  <c r="D40" i="3"/>
  <c r="C40" i="3"/>
  <c r="B40" i="3"/>
  <c r="F39" i="3"/>
  <c r="F38" i="3"/>
  <c r="E29" i="3"/>
  <c r="D29" i="3"/>
  <c r="C29" i="3"/>
  <c r="B29" i="3"/>
  <c r="B42" i="3" s="1"/>
  <c r="F28" i="3"/>
  <c r="F27" i="3"/>
  <c r="E18" i="3"/>
  <c r="C18" i="3"/>
  <c r="C20" i="3" s="1"/>
  <c r="B18" i="3"/>
  <c r="F17" i="3"/>
  <c r="F16" i="3"/>
  <c r="E9" i="3"/>
  <c r="D9" i="3"/>
  <c r="C9" i="3"/>
  <c r="B9" i="3"/>
  <c r="F8" i="3"/>
  <c r="F7" i="3"/>
  <c r="F6" i="3"/>
  <c r="F5" i="3"/>
  <c r="F37" i="2"/>
  <c r="F38" i="2"/>
  <c r="F39" i="2"/>
  <c r="F36" i="2"/>
  <c r="E40" i="2"/>
  <c r="D40" i="2"/>
  <c r="C40" i="2"/>
  <c r="B40" i="2"/>
  <c r="F26" i="2"/>
  <c r="F27" i="2"/>
  <c r="F28" i="2"/>
  <c r="F25" i="2"/>
  <c r="E29" i="2"/>
  <c r="D29" i="2"/>
  <c r="C29" i="2"/>
  <c r="B29" i="2"/>
  <c r="F15" i="2"/>
  <c r="F16" i="2"/>
  <c r="F17" i="2"/>
  <c r="F14" i="2"/>
  <c r="C18" i="2"/>
  <c r="D18" i="2"/>
  <c r="E18" i="2"/>
  <c r="B18" i="2"/>
  <c r="M44" i="1" l="1"/>
  <c r="I68" i="1"/>
  <c r="M34" i="1"/>
  <c r="M48" i="1" s="1"/>
  <c r="I70" i="1"/>
  <c r="K73" i="1"/>
  <c r="K72" i="1"/>
  <c r="K78" i="15"/>
  <c r="K71" i="1"/>
  <c r="K70" i="1"/>
  <c r="I74" i="1"/>
  <c r="L57" i="1"/>
  <c r="K60" i="15"/>
  <c r="E42" i="15"/>
  <c r="D42" i="15"/>
  <c r="C42" i="15"/>
  <c r="B42" i="15"/>
  <c r="F42" i="15" s="1"/>
  <c r="F29" i="15"/>
  <c r="E20" i="15"/>
  <c r="D20" i="15"/>
  <c r="C20" i="15"/>
  <c r="B20" i="15"/>
  <c r="M45" i="14"/>
  <c r="M34" i="14"/>
  <c r="M21" i="14"/>
  <c r="I48" i="14"/>
  <c r="K60" i="14"/>
  <c r="D42" i="14"/>
  <c r="C42" i="14"/>
  <c r="E20" i="14"/>
  <c r="D20" i="14"/>
  <c r="C20" i="14"/>
  <c r="B20" i="14"/>
  <c r="E42" i="14"/>
  <c r="F42" i="14" s="1"/>
  <c r="D48" i="14"/>
  <c r="F9" i="14"/>
  <c r="M21" i="13"/>
  <c r="J60" i="13"/>
  <c r="D42" i="13"/>
  <c r="E42" i="13"/>
  <c r="C20" i="13"/>
  <c r="B20" i="13"/>
  <c r="F42" i="13"/>
  <c r="E20" i="13"/>
  <c r="L70" i="1"/>
  <c r="I73" i="1"/>
  <c r="I72" i="1"/>
  <c r="M45" i="12"/>
  <c r="I71" i="1"/>
  <c r="D42" i="12"/>
  <c r="C42" i="12"/>
  <c r="B42" i="12"/>
  <c r="E20" i="12"/>
  <c r="C48" i="12"/>
  <c r="O74" i="12" s="1"/>
  <c r="B20" i="12"/>
  <c r="F42" i="12"/>
  <c r="D20" i="12"/>
  <c r="C20" i="12"/>
  <c r="E48" i="12"/>
  <c r="Q75" i="12" s="1"/>
  <c r="O68" i="12"/>
  <c r="O72" i="12"/>
  <c r="O69" i="12"/>
  <c r="O73" i="12"/>
  <c r="M45" i="11"/>
  <c r="M21" i="11"/>
  <c r="I54" i="1"/>
  <c r="K60" i="11"/>
  <c r="D42" i="11"/>
  <c r="C42" i="11"/>
  <c r="E20" i="11"/>
  <c r="C20" i="11"/>
  <c r="B20" i="11"/>
  <c r="D20" i="11"/>
  <c r="B42" i="11"/>
  <c r="E42" i="11"/>
  <c r="I76" i="1"/>
  <c r="M34" i="10"/>
  <c r="L60" i="10"/>
  <c r="M21" i="10"/>
  <c r="L72" i="1"/>
  <c r="L75" i="1"/>
  <c r="K74" i="1"/>
  <c r="B42" i="10"/>
  <c r="E42" i="10"/>
  <c r="D42" i="10"/>
  <c r="C42" i="10"/>
  <c r="F42" i="10"/>
  <c r="E48" i="10"/>
  <c r="Q75" i="10" s="1"/>
  <c r="D20" i="10"/>
  <c r="B20" i="10"/>
  <c r="Q76" i="10"/>
  <c r="E20" i="10"/>
  <c r="Q58" i="10"/>
  <c r="L54" i="1"/>
  <c r="K54" i="1"/>
  <c r="J57" i="1"/>
  <c r="J56" i="1"/>
  <c r="K53" i="1"/>
  <c r="E42" i="9"/>
  <c r="C42" i="9"/>
  <c r="F40" i="9"/>
  <c r="F29" i="9"/>
  <c r="B20" i="9"/>
  <c r="B42" i="9"/>
  <c r="F42" i="9" s="1"/>
  <c r="E20" i="9"/>
  <c r="F18" i="9"/>
  <c r="C20" i="9"/>
  <c r="D20" i="9"/>
  <c r="K60" i="8"/>
  <c r="I60" i="8"/>
  <c r="D42" i="8"/>
  <c r="B42" i="8"/>
  <c r="B20" i="8"/>
  <c r="D20" i="8"/>
  <c r="C42" i="8"/>
  <c r="F42" i="8"/>
  <c r="E20" i="8"/>
  <c r="E42" i="6"/>
  <c r="D42" i="6"/>
  <c r="C42" i="6"/>
  <c r="B42" i="6"/>
  <c r="L76" i="5"/>
  <c r="K76" i="1"/>
  <c r="K73" i="7"/>
  <c r="K76" i="5"/>
  <c r="J76" i="5"/>
  <c r="I73" i="7"/>
  <c r="M44" i="7"/>
  <c r="I76" i="5"/>
  <c r="L52" i="7"/>
  <c r="L55" i="1"/>
  <c r="L21" i="7"/>
  <c r="L58" i="5"/>
  <c r="J52" i="7"/>
  <c r="J55" i="1"/>
  <c r="J51" i="7"/>
  <c r="J54" i="1"/>
  <c r="M19" i="7"/>
  <c r="J58" i="5"/>
  <c r="K58" i="5"/>
  <c r="J21" i="1"/>
  <c r="J55" i="7"/>
  <c r="J58" i="1"/>
  <c r="J12" i="7"/>
  <c r="F40" i="5"/>
  <c r="D42" i="5"/>
  <c r="F29" i="5"/>
  <c r="B42" i="5"/>
  <c r="C42" i="5"/>
  <c r="E42" i="5"/>
  <c r="F42" i="5" s="1"/>
  <c r="D20" i="5"/>
  <c r="C48" i="5"/>
  <c r="O69" i="5" s="1"/>
  <c r="E20" i="5"/>
  <c r="B20" i="5"/>
  <c r="C20" i="5"/>
  <c r="M45" i="4"/>
  <c r="K34" i="7"/>
  <c r="K48" i="4"/>
  <c r="L54" i="7"/>
  <c r="M21" i="4"/>
  <c r="L56" i="1"/>
  <c r="I54" i="7"/>
  <c r="I48" i="4"/>
  <c r="K52" i="7"/>
  <c r="L55" i="7"/>
  <c r="L48" i="4"/>
  <c r="M40" i="7"/>
  <c r="L43" i="7"/>
  <c r="L72" i="7" s="1"/>
  <c r="K57" i="1"/>
  <c r="K43" i="7"/>
  <c r="K72" i="7" s="1"/>
  <c r="K75" i="1"/>
  <c r="M42" i="7"/>
  <c r="I57" i="1"/>
  <c r="M41" i="7"/>
  <c r="I43" i="7"/>
  <c r="I75" i="1"/>
  <c r="I72" i="7"/>
  <c r="I75" i="7" s="1"/>
  <c r="B42" i="4"/>
  <c r="D42" i="4"/>
  <c r="C20" i="4"/>
  <c r="D20" i="4"/>
  <c r="B20" i="4"/>
  <c r="F42" i="4"/>
  <c r="E48" i="4"/>
  <c r="Q53" i="4" s="1"/>
  <c r="E20" i="4"/>
  <c r="L73" i="7"/>
  <c r="L75" i="7" s="1"/>
  <c r="L76" i="1"/>
  <c r="J76" i="1"/>
  <c r="J78" i="1" s="1"/>
  <c r="J48" i="3"/>
  <c r="J73" i="7"/>
  <c r="J75" i="7" s="1"/>
  <c r="J45" i="7"/>
  <c r="L48" i="3"/>
  <c r="M34" i="3"/>
  <c r="I78" i="3"/>
  <c r="M20" i="7"/>
  <c r="L58" i="1"/>
  <c r="K55" i="7"/>
  <c r="K58" i="1"/>
  <c r="K54" i="7"/>
  <c r="K21" i="1"/>
  <c r="K56" i="1"/>
  <c r="K53" i="7"/>
  <c r="K48" i="3"/>
  <c r="K55" i="1"/>
  <c r="I55" i="7"/>
  <c r="I58" i="1"/>
  <c r="I53" i="7"/>
  <c r="I56" i="1"/>
  <c r="I52" i="7"/>
  <c r="I48" i="3"/>
  <c r="I60" i="3"/>
  <c r="M21" i="3"/>
  <c r="I55" i="1"/>
  <c r="K12" i="1"/>
  <c r="K60" i="3"/>
  <c r="M12" i="3"/>
  <c r="F40" i="3"/>
  <c r="C42" i="3"/>
  <c r="D42" i="3"/>
  <c r="E42" i="3"/>
  <c r="F42" i="3" s="1"/>
  <c r="E20" i="3"/>
  <c r="D48" i="3"/>
  <c r="P70" i="3" s="1"/>
  <c r="B48" i="3"/>
  <c r="N70" i="3" s="1"/>
  <c r="C48" i="3"/>
  <c r="O74" i="3" s="1"/>
  <c r="E48" i="3"/>
  <c r="F48" i="3" s="1"/>
  <c r="D20" i="3"/>
  <c r="P75" i="3"/>
  <c r="P76" i="3"/>
  <c r="P72" i="3"/>
  <c r="P68" i="3"/>
  <c r="P55" i="3"/>
  <c r="P73" i="3"/>
  <c r="P69" i="3"/>
  <c r="F7" i="7"/>
  <c r="B20" i="3"/>
  <c r="B9" i="7"/>
  <c r="J60" i="15"/>
  <c r="J78" i="15"/>
  <c r="I60" i="15"/>
  <c r="L60" i="15"/>
  <c r="L78" i="15"/>
  <c r="I78" i="15"/>
  <c r="J60" i="14"/>
  <c r="J78" i="14"/>
  <c r="I60" i="14"/>
  <c r="I78" i="14"/>
  <c r="L60" i="14"/>
  <c r="L78" i="14"/>
  <c r="I60" i="13"/>
  <c r="I78" i="13"/>
  <c r="K60" i="13"/>
  <c r="K78" i="13"/>
  <c r="L60" i="13"/>
  <c r="L78" i="13"/>
  <c r="I60" i="12"/>
  <c r="I78" i="12"/>
  <c r="J60" i="12"/>
  <c r="J78" i="12"/>
  <c r="K60" i="12"/>
  <c r="K78" i="12"/>
  <c r="L60" i="12"/>
  <c r="L78" i="12"/>
  <c r="I78" i="11"/>
  <c r="J60" i="11"/>
  <c r="J78" i="11"/>
  <c r="L60" i="11"/>
  <c r="L78" i="11"/>
  <c r="I60" i="11"/>
  <c r="I78" i="10"/>
  <c r="J60" i="10"/>
  <c r="J78" i="10"/>
  <c r="J60" i="9"/>
  <c r="I60" i="9"/>
  <c r="I78" i="9"/>
  <c r="J78" i="9"/>
  <c r="K60" i="9"/>
  <c r="K78" i="9"/>
  <c r="L60" i="9"/>
  <c r="L78" i="9"/>
  <c r="I78" i="8"/>
  <c r="I60" i="6"/>
  <c r="I78" i="6"/>
  <c r="K60" i="6"/>
  <c r="K78" i="6"/>
  <c r="L60" i="6"/>
  <c r="L78" i="6"/>
  <c r="I60" i="4"/>
  <c r="I78" i="4"/>
  <c r="J78" i="4"/>
  <c r="K60" i="4"/>
  <c r="K78" i="4"/>
  <c r="L60" i="4"/>
  <c r="L78" i="4"/>
  <c r="J60" i="3"/>
  <c r="J78" i="3"/>
  <c r="J60" i="2"/>
  <c r="O60" i="2"/>
  <c r="P60" i="2"/>
  <c r="Q60" i="2"/>
  <c r="K60" i="2"/>
  <c r="N53" i="2"/>
  <c r="N52" i="2"/>
  <c r="N60" i="2" s="1"/>
  <c r="L45" i="7"/>
  <c r="F8" i="7"/>
  <c r="M18" i="7"/>
  <c r="I34" i="7"/>
  <c r="K45" i="7"/>
  <c r="I12" i="7"/>
  <c r="M27" i="7"/>
  <c r="M17" i="7"/>
  <c r="M39" i="7"/>
  <c r="L12" i="7"/>
  <c r="I21" i="1"/>
  <c r="M25" i="7"/>
  <c r="M28" i="7"/>
  <c r="I60" i="5"/>
  <c r="L34" i="7"/>
  <c r="M6" i="7"/>
  <c r="M9" i="7"/>
  <c r="M29" i="7"/>
  <c r="M7" i="7"/>
  <c r="M32" i="7"/>
  <c r="J34" i="7"/>
  <c r="M5" i="7"/>
  <c r="M30" i="7"/>
  <c r="M31" i="7"/>
  <c r="M33" i="7"/>
  <c r="F14" i="7"/>
  <c r="K21" i="7"/>
  <c r="J21" i="7"/>
  <c r="I21" i="7"/>
  <c r="M11" i="7"/>
  <c r="K12" i="7"/>
  <c r="M10" i="7"/>
  <c r="M12" i="2"/>
  <c r="M8" i="7"/>
  <c r="F40" i="2"/>
  <c r="E42" i="2"/>
  <c r="F42" i="2" s="1"/>
  <c r="D42" i="2"/>
  <c r="C42" i="2"/>
  <c r="B42" i="2"/>
  <c r="F29" i="2"/>
  <c r="D48" i="2"/>
  <c r="E20" i="2"/>
  <c r="D20" i="2"/>
  <c r="C48" i="2"/>
  <c r="E48" i="2"/>
  <c r="C20" i="2"/>
  <c r="B48" i="2"/>
  <c r="B20" i="2"/>
  <c r="B9" i="1"/>
  <c r="F37" i="1"/>
  <c r="F26" i="1"/>
  <c r="C78" i="1"/>
  <c r="D90" i="1"/>
  <c r="F36" i="1"/>
  <c r="E82" i="1"/>
  <c r="C90" i="1"/>
  <c r="D82" i="1"/>
  <c r="B78" i="1"/>
  <c r="B90" i="1"/>
  <c r="C82" i="1"/>
  <c r="B86" i="1"/>
  <c r="E86" i="1"/>
  <c r="B82" i="1"/>
  <c r="D86" i="1"/>
  <c r="E78" i="1"/>
  <c r="C86" i="1"/>
  <c r="D78" i="1"/>
  <c r="E90" i="1"/>
  <c r="F36" i="7"/>
  <c r="E48" i="6"/>
  <c r="Q54" i="6" s="1"/>
  <c r="F40" i="6"/>
  <c r="F28" i="7"/>
  <c r="F29" i="6"/>
  <c r="F27" i="1"/>
  <c r="L12" i="1"/>
  <c r="I12" i="1"/>
  <c r="K48" i="2"/>
  <c r="J12" i="1"/>
  <c r="J48" i="2"/>
  <c r="M21" i="2"/>
  <c r="L48" i="2"/>
  <c r="L21" i="1"/>
  <c r="I48" i="2"/>
  <c r="M45" i="2"/>
  <c r="M45" i="7" s="1"/>
  <c r="M34" i="2"/>
  <c r="M45" i="5"/>
  <c r="M34" i="5"/>
  <c r="M34" i="15"/>
  <c r="J48" i="15"/>
  <c r="M45" i="15"/>
  <c r="L48" i="15"/>
  <c r="M21" i="15"/>
  <c r="I48" i="15"/>
  <c r="K48" i="15"/>
  <c r="K48" i="14"/>
  <c r="J48" i="14"/>
  <c r="L48" i="14"/>
  <c r="I48" i="13"/>
  <c r="M45" i="13"/>
  <c r="K48" i="13"/>
  <c r="J48" i="13"/>
  <c r="M34" i="13"/>
  <c r="L48" i="13"/>
  <c r="I48" i="12"/>
  <c r="K48" i="12"/>
  <c r="M34" i="12"/>
  <c r="J48" i="12"/>
  <c r="L48" i="12"/>
  <c r="K48" i="11"/>
  <c r="M34" i="11"/>
  <c r="J48" i="11"/>
  <c r="L48" i="11"/>
  <c r="I48" i="11"/>
  <c r="I48" i="10"/>
  <c r="L48" i="10"/>
  <c r="K48" i="10"/>
  <c r="J48" i="10"/>
  <c r="J48" i="9"/>
  <c r="L48" i="9"/>
  <c r="K48" i="9"/>
  <c r="M45" i="9"/>
  <c r="I48" i="9"/>
  <c r="M34" i="9"/>
  <c r="M21" i="9"/>
  <c r="L48" i="8"/>
  <c r="M45" i="8"/>
  <c r="M34" i="8"/>
  <c r="K48" i="8"/>
  <c r="J48" i="8"/>
  <c r="M21" i="8"/>
  <c r="I48" i="8"/>
  <c r="M45" i="6"/>
  <c r="M34" i="6"/>
  <c r="L48" i="6"/>
  <c r="K48" i="6"/>
  <c r="J48" i="6"/>
  <c r="M21" i="6"/>
  <c r="I48" i="6"/>
  <c r="E48" i="5"/>
  <c r="K48" i="5"/>
  <c r="J48" i="5"/>
  <c r="I48" i="5"/>
  <c r="M21" i="5"/>
  <c r="M12" i="5"/>
  <c r="M12" i="15"/>
  <c r="M12" i="14"/>
  <c r="M48" i="14" s="1"/>
  <c r="M12" i="13"/>
  <c r="M12" i="12"/>
  <c r="M12" i="11"/>
  <c r="M12" i="10"/>
  <c r="M48" i="10" s="1"/>
  <c r="M12" i="9"/>
  <c r="M12" i="8"/>
  <c r="M12" i="6"/>
  <c r="L48" i="5"/>
  <c r="B29" i="1"/>
  <c r="C40" i="1"/>
  <c r="M12" i="4"/>
  <c r="M48" i="4" s="1"/>
  <c r="F39" i="1"/>
  <c r="F38" i="7"/>
  <c r="C29" i="7"/>
  <c r="F16" i="7"/>
  <c r="F16" i="1"/>
  <c r="C29" i="1"/>
  <c r="D29" i="7"/>
  <c r="F37" i="7"/>
  <c r="F25" i="1"/>
  <c r="F14" i="1"/>
  <c r="D29" i="1"/>
  <c r="E40" i="7"/>
  <c r="F17" i="1"/>
  <c r="F28" i="1"/>
  <c r="B40" i="1"/>
  <c r="E18" i="7"/>
  <c r="E18" i="1"/>
  <c r="E40" i="1"/>
  <c r="F9" i="2"/>
  <c r="F6" i="1"/>
  <c r="D40" i="1"/>
  <c r="E9" i="1"/>
  <c r="F38" i="1"/>
  <c r="E29" i="1"/>
  <c r="C18" i="1"/>
  <c r="D18" i="1"/>
  <c r="F8" i="1"/>
  <c r="D9" i="1"/>
  <c r="C9" i="1"/>
  <c r="F5" i="1"/>
  <c r="F15" i="1"/>
  <c r="B18" i="1"/>
  <c r="F7" i="1"/>
  <c r="F39" i="7"/>
  <c r="D40" i="7"/>
  <c r="C40" i="7"/>
  <c r="B40" i="7"/>
  <c r="F27" i="7"/>
  <c r="F26" i="7"/>
  <c r="E29" i="7"/>
  <c r="F25" i="7"/>
  <c r="B29" i="7"/>
  <c r="F17" i="7"/>
  <c r="F15" i="7"/>
  <c r="D18" i="7"/>
  <c r="C18" i="7"/>
  <c r="B18" i="7"/>
  <c r="E9" i="7"/>
  <c r="D9" i="7"/>
  <c r="C9" i="7"/>
  <c r="B48" i="15"/>
  <c r="N56" i="15" s="1"/>
  <c r="F40" i="15"/>
  <c r="D48" i="15"/>
  <c r="E48" i="15"/>
  <c r="Q57" i="15" s="1"/>
  <c r="C48" i="15"/>
  <c r="O52" i="15" s="1"/>
  <c r="F18" i="15"/>
  <c r="F9" i="15"/>
  <c r="E48" i="14"/>
  <c r="Q73" i="14" s="1"/>
  <c r="F40" i="14"/>
  <c r="F29" i="14"/>
  <c r="C48" i="14"/>
  <c r="O57" i="14" s="1"/>
  <c r="F18" i="14"/>
  <c r="B48" i="14"/>
  <c r="N75" i="14" s="1"/>
  <c r="F40" i="13"/>
  <c r="F29" i="13"/>
  <c r="F18" i="13"/>
  <c r="E48" i="13"/>
  <c r="Q56" i="13" s="1"/>
  <c r="D48" i="13"/>
  <c r="P76" i="13" s="1"/>
  <c r="C48" i="13"/>
  <c r="O74" i="13" s="1"/>
  <c r="B48" i="13"/>
  <c r="N54" i="13" s="1"/>
  <c r="F40" i="12"/>
  <c r="F29" i="12"/>
  <c r="F18" i="12"/>
  <c r="B48" i="12"/>
  <c r="N52" i="12" s="1"/>
  <c r="D48" i="12"/>
  <c r="P68" i="12" s="1"/>
  <c r="F9" i="12"/>
  <c r="F40" i="11"/>
  <c r="F29" i="11"/>
  <c r="E48" i="11"/>
  <c r="Q53" i="11" s="1"/>
  <c r="D48" i="11"/>
  <c r="C48" i="11"/>
  <c r="O71" i="11" s="1"/>
  <c r="B48" i="11"/>
  <c r="N68" i="11" s="1"/>
  <c r="F18" i="11"/>
  <c r="F9" i="11"/>
  <c r="F20" i="11" s="1"/>
  <c r="F40" i="10"/>
  <c r="D48" i="10"/>
  <c r="F29" i="10"/>
  <c r="C48" i="10"/>
  <c r="O55" i="10" s="1"/>
  <c r="F18" i="10"/>
  <c r="F9" i="10"/>
  <c r="B48" i="10"/>
  <c r="F48" i="10" s="1"/>
  <c r="D48" i="9"/>
  <c r="P76" i="9" s="1"/>
  <c r="E48" i="9"/>
  <c r="Q68" i="9" s="1"/>
  <c r="C48" i="9"/>
  <c r="O73" i="9" s="1"/>
  <c r="F9" i="9"/>
  <c r="B48" i="9"/>
  <c r="N73" i="9" s="1"/>
  <c r="F40" i="8"/>
  <c r="F29" i="8"/>
  <c r="D48" i="8"/>
  <c r="C48" i="8"/>
  <c r="B48" i="8"/>
  <c r="N53" i="8" s="1"/>
  <c r="F18" i="8"/>
  <c r="F9" i="8"/>
  <c r="E48" i="8"/>
  <c r="Q71" i="8" s="1"/>
  <c r="D48" i="6"/>
  <c r="P56" i="6" s="1"/>
  <c r="C48" i="6"/>
  <c r="O54" i="6" s="1"/>
  <c r="B48" i="6"/>
  <c r="F9" i="6"/>
  <c r="F18" i="5"/>
  <c r="B48" i="5"/>
  <c r="D48" i="5"/>
  <c r="F9" i="5"/>
  <c r="F40" i="4"/>
  <c r="C48" i="4"/>
  <c r="O55" i="4" s="1"/>
  <c r="F29" i="4"/>
  <c r="B48" i="4"/>
  <c r="D48" i="4"/>
  <c r="P53" i="4" s="1"/>
  <c r="F18" i="4"/>
  <c r="F9" i="4"/>
  <c r="F29" i="3"/>
  <c r="F18" i="3"/>
  <c r="F9" i="3"/>
  <c r="F9" i="13"/>
  <c r="F18" i="2"/>
  <c r="Q53" i="15" l="1"/>
  <c r="Q76" i="15"/>
  <c r="Q56" i="15"/>
  <c r="F20" i="15"/>
  <c r="Q55" i="15"/>
  <c r="Q52" i="15"/>
  <c r="O72" i="15"/>
  <c r="Q70" i="15"/>
  <c r="N75" i="15"/>
  <c r="O73" i="15"/>
  <c r="Q72" i="15"/>
  <c r="N69" i="15"/>
  <c r="N72" i="15"/>
  <c r="O70" i="15"/>
  <c r="Q71" i="15"/>
  <c r="O76" i="15"/>
  <c r="Q75" i="15"/>
  <c r="O75" i="15"/>
  <c r="O71" i="15"/>
  <c r="Q73" i="15"/>
  <c r="O74" i="15"/>
  <c r="P73" i="15"/>
  <c r="P56" i="15"/>
  <c r="P72" i="15"/>
  <c r="P55" i="15"/>
  <c r="P75" i="15"/>
  <c r="P76" i="15"/>
  <c r="P68" i="15"/>
  <c r="P71" i="15"/>
  <c r="P54" i="15"/>
  <c r="P58" i="15"/>
  <c r="P74" i="15"/>
  <c r="P57" i="15"/>
  <c r="P69" i="15"/>
  <c r="P52" i="15"/>
  <c r="P70" i="15"/>
  <c r="P53" i="15"/>
  <c r="O55" i="15"/>
  <c r="O58" i="15"/>
  <c r="Q68" i="15"/>
  <c r="N70" i="15"/>
  <c r="Q74" i="15"/>
  <c r="N74" i="15"/>
  <c r="O56" i="15"/>
  <c r="O69" i="15"/>
  <c r="N52" i="15"/>
  <c r="N55" i="15"/>
  <c r="O53" i="15"/>
  <c r="Q54" i="15"/>
  <c r="O68" i="15"/>
  <c r="Q58" i="15"/>
  <c r="N58" i="15"/>
  <c r="N73" i="15"/>
  <c r="O57" i="15"/>
  <c r="N76" i="15"/>
  <c r="Q69" i="15"/>
  <c r="N53" i="15"/>
  <c r="N57" i="15"/>
  <c r="N54" i="15"/>
  <c r="N71" i="15"/>
  <c r="O54" i="15"/>
  <c r="N68" i="15"/>
  <c r="Q53" i="14"/>
  <c r="N55" i="14"/>
  <c r="O70" i="14"/>
  <c r="Q54" i="14"/>
  <c r="Q57" i="14"/>
  <c r="Q68" i="14"/>
  <c r="Q75" i="14"/>
  <c r="N58" i="14"/>
  <c r="F20" i="14"/>
  <c r="N52" i="14"/>
  <c r="N53" i="14"/>
  <c r="N76" i="14"/>
  <c r="N69" i="14"/>
  <c r="N72" i="14"/>
  <c r="Q69" i="14"/>
  <c r="N68" i="14"/>
  <c r="N56" i="14"/>
  <c r="N74" i="14"/>
  <c r="Q56" i="14"/>
  <c r="Q52" i="14"/>
  <c r="O74" i="14"/>
  <c r="O73" i="14"/>
  <c r="O76" i="14"/>
  <c r="O69" i="14"/>
  <c r="O54" i="14"/>
  <c r="Q55" i="14"/>
  <c r="N54" i="14"/>
  <c r="Q71" i="14"/>
  <c r="Q74" i="14"/>
  <c r="Q58" i="14"/>
  <c r="P73" i="14"/>
  <c r="P56" i="14"/>
  <c r="P76" i="14"/>
  <c r="P68" i="14"/>
  <c r="P71" i="14"/>
  <c r="P54" i="14"/>
  <c r="P74" i="14"/>
  <c r="P57" i="14"/>
  <c r="P72" i="14"/>
  <c r="P55" i="14"/>
  <c r="P75" i="14"/>
  <c r="P69" i="14"/>
  <c r="P52" i="14"/>
  <c r="P70" i="14"/>
  <c r="P53" i="14"/>
  <c r="P58" i="14"/>
  <c r="O53" i="14"/>
  <c r="O72" i="14"/>
  <c r="O75" i="14"/>
  <c r="Q76" i="14"/>
  <c r="N70" i="14"/>
  <c r="N73" i="14"/>
  <c r="N57" i="14"/>
  <c r="N71" i="14"/>
  <c r="O55" i="14"/>
  <c r="O58" i="14"/>
  <c r="O71" i="14"/>
  <c r="Q72" i="14"/>
  <c r="Q70" i="14"/>
  <c r="O56" i="14"/>
  <c r="O68" i="14"/>
  <c r="O52" i="14"/>
  <c r="O75" i="13"/>
  <c r="O76" i="13"/>
  <c r="Q68" i="13"/>
  <c r="Q57" i="13"/>
  <c r="O55" i="13"/>
  <c r="P73" i="13"/>
  <c r="N70" i="13"/>
  <c r="O73" i="13"/>
  <c r="N57" i="13"/>
  <c r="N75" i="13"/>
  <c r="P72" i="13"/>
  <c r="F20" i="13"/>
  <c r="N73" i="13"/>
  <c r="P70" i="13"/>
  <c r="N72" i="13"/>
  <c r="N76" i="13"/>
  <c r="P75" i="13"/>
  <c r="P52" i="13"/>
  <c r="O70" i="13"/>
  <c r="N52" i="13"/>
  <c r="Q70" i="13"/>
  <c r="N74" i="13"/>
  <c r="P74" i="13"/>
  <c r="O68" i="13"/>
  <c r="P71" i="13"/>
  <c r="O71" i="13"/>
  <c r="N71" i="13"/>
  <c r="Q73" i="13"/>
  <c r="Q55" i="13"/>
  <c r="N53" i="13"/>
  <c r="P68" i="13"/>
  <c r="N68" i="13"/>
  <c r="P69" i="13"/>
  <c r="O69" i="13"/>
  <c r="N69" i="13"/>
  <c r="Q54" i="13"/>
  <c r="Q53" i="13"/>
  <c r="Q71" i="13"/>
  <c r="P57" i="13"/>
  <c r="N55" i="13"/>
  <c r="P58" i="13"/>
  <c r="O58" i="13"/>
  <c r="N58" i="13"/>
  <c r="Q76" i="13"/>
  <c r="O72" i="13"/>
  <c r="Q58" i="13"/>
  <c r="P55" i="13"/>
  <c r="Q75" i="13"/>
  <c r="O52" i="13"/>
  <c r="P56" i="13"/>
  <c r="O56" i="13"/>
  <c r="N56" i="13"/>
  <c r="Q74" i="13"/>
  <c r="O57" i="13"/>
  <c r="Q52" i="13"/>
  <c r="P53" i="13"/>
  <c r="Q69" i="13"/>
  <c r="P54" i="13"/>
  <c r="O54" i="13"/>
  <c r="Q72" i="13"/>
  <c r="O53" i="13"/>
  <c r="K78" i="1"/>
  <c r="L78" i="1"/>
  <c r="O75" i="12"/>
  <c r="O54" i="12"/>
  <c r="O70" i="12"/>
  <c r="O71" i="12"/>
  <c r="O57" i="12"/>
  <c r="O52" i="12"/>
  <c r="O56" i="12"/>
  <c r="O55" i="12"/>
  <c r="O76" i="12"/>
  <c r="O58" i="12"/>
  <c r="O53" i="12"/>
  <c r="P75" i="12"/>
  <c r="Q57" i="12"/>
  <c r="Q55" i="12"/>
  <c r="Q71" i="12"/>
  <c r="Q69" i="12"/>
  <c r="Q76" i="12"/>
  <c r="P58" i="12"/>
  <c r="Q58" i="12"/>
  <c r="Q74" i="12"/>
  <c r="P52" i="12"/>
  <c r="Q52" i="12"/>
  <c r="F48" i="12"/>
  <c r="Q72" i="12"/>
  <c r="P55" i="12"/>
  <c r="Q53" i="12"/>
  <c r="Q70" i="12"/>
  <c r="P53" i="12"/>
  <c r="Q68" i="12"/>
  <c r="F20" i="12"/>
  <c r="P54" i="12"/>
  <c r="N74" i="12"/>
  <c r="N72" i="12"/>
  <c r="N75" i="12"/>
  <c r="N70" i="12"/>
  <c r="N73" i="12"/>
  <c r="P57" i="12"/>
  <c r="Q73" i="12"/>
  <c r="N71" i="12"/>
  <c r="P76" i="12"/>
  <c r="P71" i="12"/>
  <c r="N68" i="12"/>
  <c r="N69" i="12"/>
  <c r="P74" i="12"/>
  <c r="P56" i="12"/>
  <c r="N57" i="12"/>
  <c r="Q56" i="12"/>
  <c r="N58" i="12"/>
  <c r="P72" i="12"/>
  <c r="N55" i="12"/>
  <c r="Q54" i="12"/>
  <c r="N56" i="12"/>
  <c r="P73" i="12"/>
  <c r="P70" i="12"/>
  <c r="N53" i="12"/>
  <c r="N54" i="12"/>
  <c r="P69" i="12"/>
  <c r="N76" i="12"/>
  <c r="F42" i="11"/>
  <c r="Q73" i="11"/>
  <c r="N75" i="11"/>
  <c r="N58" i="11"/>
  <c r="N73" i="11"/>
  <c r="Q52" i="11"/>
  <c r="O70" i="11"/>
  <c r="O76" i="11"/>
  <c r="N52" i="11"/>
  <c r="N71" i="11"/>
  <c r="O58" i="11"/>
  <c r="O73" i="11"/>
  <c r="N74" i="11"/>
  <c r="O74" i="11"/>
  <c r="O75" i="11"/>
  <c r="N70" i="11"/>
  <c r="O69" i="11"/>
  <c r="N69" i="11"/>
  <c r="N57" i="11"/>
  <c r="N72" i="11"/>
  <c r="Q68" i="11"/>
  <c r="Q71" i="11"/>
  <c r="Q74" i="11"/>
  <c r="Q72" i="11"/>
  <c r="Q58" i="11"/>
  <c r="Q56" i="11"/>
  <c r="O53" i="11"/>
  <c r="O56" i="11"/>
  <c r="O68" i="11"/>
  <c r="O57" i="11"/>
  <c r="O52" i="11"/>
  <c r="N55" i="11"/>
  <c r="N76" i="11"/>
  <c r="Q54" i="11"/>
  <c r="Q57" i="11"/>
  <c r="Q55" i="11"/>
  <c r="O72" i="11"/>
  <c r="P76" i="11"/>
  <c r="P68" i="11"/>
  <c r="P71" i="11"/>
  <c r="P54" i="11"/>
  <c r="P73" i="11"/>
  <c r="P74" i="11"/>
  <c r="P57" i="11"/>
  <c r="P72" i="11"/>
  <c r="P55" i="11"/>
  <c r="P69" i="11"/>
  <c r="P52" i="11"/>
  <c r="P75" i="11"/>
  <c r="P58" i="11"/>
  <c r="P70" i="11"/>
  <c r="P53" i="11"/>
  <c r="P56" i="11"/>
  <c r="Q69" i="11"/>
  <c r="O54" i="11"/>
  <c r="N53" i="11"/>
  <c r="N56" i="11"/>
  <c r="N54" i="11"/>
  <c r="Q70" i="11"/>
  <c r="Q76" i="11"/>
  <c r="O55" i="11"/>
  <c r="Q75" i="11"/>
  <c r="I78" i="1"/>
  <c r="Q57" i="10"/>
  <c r="Q53" i="10"/>
  <c r="Q68" i="10"/>
  <c r="Q54" i="10"/>
  <c r="Q74" i="10"/>
  <c r="Q73" i="10"/>
  <c r="Q69" i="10"/>
  <c r="Q56" i="10"/>
  <c r="Q72" i="10"/>
  <c r="Q52" i="10"/>
  <c r="Q70" i="10"/>
  <c r="Q71" i="10"/>
  <c r="Q55" i="10"/>
  <c r="F20" i="10"/>
  <c r="O57" i="10"/>
  <c r="O74" i="10"/>
  <c r="O73" i="10"/>
  <c r="O58" i="10"/>
  <c r="O54" i="10"/>
  <c r="O69" i="10"/>
  <c r="O53" i="10"/>
  <c r="P74" i="10"/>
  <c r="P70" i="10"/>
  <c r="P57" i="10"/>
  <c r="P53" i="10"/>
  <c r="P72" i="10"/>
  <c r="P55" i="10"/>
  <c r="P76" i="10"/>
  <c r="P75" i="10"/>
  <c r="P71" i="10"/>
  <c r="P58" i="10"/>
  <c r="P54" i="10"/>
  <c r="P68" i="10"/>
  <c r="P73" i="10"/>
  <c r="P69" i="10"/>
  <c r="P56" i="10"/>
  <c r="P52" i="10"/>
  <c r="O75" i="10"/>
  <c r="O76" i="10"/>
  <c r="O70" i="10"/>
  <c r="N76" i="10"/>
  <c r="O56" i="10"/>
  <c r="O72" i="10"/>
  <c r="N52" i="10"/>
  <c r="N73" i="10"/>
  <c r="O71" i="10"/>
  <c r="O68" i="10"/>
  <c r="N69" i="10"/>
  <c r="O52" i="10"/>
  <c r="N72" i="10"/>
  <c r="N56" i="10"/>
  <c r="N55" i="10"/>
  <c r="N75" i="10"/>
  <c r="N68" i="10"/>
  <c r="N74" i="10"/>
  <c r="N71" i="10"/>
  <c r="N53" i="10"/>
  <c r="N58" i="10"/>
  <c r="N70" i="10"/>
  <c r="N57" i="10"/>
  <c r="N54" i="10"/>
  <c r="J60" i="1"/>
  <c r="P73" i="9"/>
  <c r="P54" i="9"/>
  <c r="F20" i="9"/>
  <c r="N71" i="9"/>
  <c r="N56" i="9"/>
  <c r="P52" i="9"/>
  <c r="N54" i="9"/>
  <c r="N68" i="9"/>
  <c r="P74" i="9"/>
  <c r="N70" i="9"/>
  <c r="N55" i="9"/>
  <c r="P72" i="9"/>
  <c r="Q73" i="9"/>
  <c r="P68" i="9"/>
  <c r="N58" i="9"/>
  <c r="O74" i="9"/>
  <c r="Q71" i="9"/>
  <c r="Q70" i="9"/>
  <c r="O69" i="9"/>
  <c r="O72" i="9"/>
  <c r="N52" i="9"/>
  <c r="N57" i="9"/>
  <c r="Q69" i="9"/>
  <c r="P75" i="9"/>
  <c r="N75" i="9"/>
  <c r="O58" i="9"/>
  <c r="P70" i="9"/>
  <c r="Q74" i="9"/>
  <c r="O68" i="9"/>
  <c r="Q55" i="9"/>
  <c r="N53" i="9"/>
  <c r="Q56" i="9"/>
  <c r="P71" i="9"/>
  <c r="Q76" i="9"/>
  <c r="O54" i="9"/>
  <c r="P57" i="9"/>
  <c r="O57" i="9"/>
  <c r="N76" i="9"/>
  <c r="Q72" i="9"/>
  <c r="Q54" i="9"/>
  <c r="P69" i="9"/>
  <c r="Q57" i="9"/>
  <c r="O52" i="9"/>
  <c r="P55" i="9"/>
  <c r="O76" i="9"/>
  <c r="O70" i="9"/>
  <c r="Q58" i="9"/>
  <c r="O55" i="9"/>
  <c r="N74" i="9"/>
  <c r="Q53" i="9"/>
  <c r="Q52" i="9"/>
  <c r="P58" i="9"/>
  <c r="O75" i="9"/>
  <c r="N69" i="9"/>
  <c r="P53" i="9"/>
  <c r="O71" i="9"/>
  <c r="O56" i="9"/>
  <c r="O53" i="9"/>
  <c r="N72" i="9"/>
  <c r="Q75" i="9"/>
  <c r="P56" i="9"/>
  <c r="F20" i="8"/>
  <c r="N58" i="8"/>
  <c r="N73" i="8"/>
  <c r="N68" i="8"/>
  <c r="Q70" i="8"/>
  <c r="Q73" i="8"/>
  <c r="N54" i="8"/>
  <c r="N76" i="8"/>
  <c r="N69" i="8"/>
  <c r="Q69" i="8"/>
  <c r="Q52" i="8"/>
  <c r="Q53" i="8"/>
  <c r="Q56" i="8"/>
  <c r="Q54" i="8"/>
  <c r="Q55" i="8"/>
  <c r="Q57" i="8"/>
  <c r="Q58" i="8"/>
  <c r="Q68" i="8"/>
  <c r="Q76" i="8"/>
  <c r="N56" i="8"/>
  <c r="N75" i="8"/>
  <c r="N72" i="8"/>
  <c r="N74" i="8"/>
  <c r="Q75" i="8"/>
  <c r="N52" i="8"/>
  <c r="Q72" i="8"/>
  <c r="O58" i="8"/>
  <c r="O73" i="8"/>
  <c r="O68" i="8"/>
  <c r="O69" i="8"/>
  <c r="O52" i="8"/>
  <c r="O54" i="8"/>
  <c r="O74" i="8"/>
  <c r="O70" i="8"/>
  <c r="O53" i="8"/>
  <c r="O75" i="8"/>
  <c r="O71" i="8"/>
  <c r="O55" i="8"/>
  <c r="O56" i="8"/>
  <c r="O76" i="8"/>
  <c r="O72" i="8"/>
  <c r="O57" i="8"/>
  <c r="P73" i="8"/>
  <c r="P68" i="8"/>
  <c r="P69" i="8"/>
  <c r="P52" i="8"/>
  <c r="P75" i="8"/>
  <c r="P55" i="8"/>
  <c r="P74" i="8"/>
  <c r="P70" i="8"/>
  <c r="P53" i="8"/>
  <c r="P71" i="8"/>
  <c r="P54" i="8"/>
  <c r="P56" i="8"/>
  <c r="P76" i="8"/>
  <c r="P72" i="8"/>
  <c r="P57" i="8"/>
  <c r="P58" i="8"/>
  <c r="N71" i="8"/>
  <c r="N57" i="8"/>
  <c r="N70" i="8"/>
  <c r="N55" i="8"/>
  <c r="Q74" i="8"/>
  <c r="K75" i="7"/>
  <c r="K60" i="1"/>
  <c r="F42" i="6"/>
  <c r="F48" i="6"/>
  <c r="N71" i="6"/>
  <c r="N58" i="6"/>
  <c r="N74" i="6"/>
  <c r="N68" i="6"/>
  <c r="Q72" i="6"/>
  <c r="Q73" i="6"/>
  <c r="Q76" i="6"/>
  <c r="Q52" i="6"/>
  <c r="Q74" i="6"/>
  <c r="Q75" i="6"/>
  <c r="Q70" i="6"/>
  <c r="Q71" i="6"/>
  <c r="Q57" i="6"/>
  <c r="Q58" i="6"/>
  <c r="Q69" i="6"/>
  <c r="Q55" i="6"/>
  <c r="Q56" i="6"/>
  <c r="Q68" i="6"/>
  <c r="Q53" i="6"/>
  <c r="P57" i="6"/>
  <c r="N57" i="6"/>
  <c r="N55" i="6"/>
  <c r="N69" i="6"/>
  <c r="N75" i="6"/>
  <c r="N54" i="6"/>
  <c r="N53" i="6"/>
  <c r="N76" i="6"/>
  <c r="N73" i="6"/>
  <c r="N72" i="6"/>
  <c r="N56" i="6"/>
  <c r="N70" i="6"/>
  <c r="N52" i="6"/>
  <c r="P74" i="6"/>
  <c r="P52" i="6"/>
  <c r="P72" i="6"/>
  <c r="P71" i="6"/>
  <c r="P69" i="6"/>
  <c r="P53" i="6"/>
  <c r="P54" i="6"/>
  <c r="P76" i="6"/>
  <c r="P75" i="6"/>
  <c r="O57" i="6"/>
  <c r="O69" i="6"/>
  <c r="O55" i="6"/>
  <c r="O73" i="6"/>
  <c r="O53" i="6"/>
  <c r="O76" i="6"/>
  <c r="O58" i="6"/>
  <c r="O52" i="6"/>
  <c r="O74" i="6"/>
  <c r="O71" i="6"/>
  <c r="O72" i="6"/>
  <c r="O75" i="6"/>
  <c r="O70" i="6"/>
  <c r="O56" i="6"/>
  <c r="O68" i="6"/>
  <c r="P70" i="6"/>
  <c r="P73" i="6"/>
  <c r="P68" i="6"/>
  <c r="P58" i="6"/>
  <c r="P55" i="6"/>
  <c r="L60" i="1"/>
  <c r="J57" i="7"/>
  <c r="L57" i="7"/>
  <c r="O74" i="5"/>
  <c r="O71" i="5"/>
  <c r="O73" i="5"/>
  <c r="O68" i="5"/>
  <c r="O56" i="5"/>
  <c r="O52" i="5"/>
  <c r="O70" i="5"/>
  <c r="O72" i="5"/>
  <c r="O58" i="5"/>
  <c r="O57" i="5"/>
  <c r="O55" i="5"/>
  <c r="O54" i="5"/>
  <c r="O75" i="5"/>
  <c r="O76" i="5"/>
  <c r="O53" i="5"/>
  <c r="P71" i="5"/>
  <c r="P55" i="5"/>
  <c r="P75" i="5"/>
  <c r="P72" i="5"/>
  <c r="P70" i="5"/>
  <c r="P54" i="5"/>
  <c r="P69" i="5"/>
  <c r="P53" i="5"/>
  <c r="P76" i="5"/>
  <c r="P68" i="5"/>
  <c r="P52" i="5"/>
  <c r="P56" i="5"/>
  <c r="P74" i="5"/>
  <c r="P58" i="5"/>
  <c r="P73" i="5"/>
  <c r="P57" i="5"/>
  <c r="Q56" i="5"/>
  <c r="Q74" i="5"/>
  <c r="Q58" i="5"/>
  <c r="Q54" i="5"/>
  <c r="Q52" i="5"/>
  <c r="Q70" i="5"/>
  <c r="Q73" i="5"/>
  <c r="Q57" i="5"/>
  <c r="Q72" i="5"/>
  <c r="Q76" i="5"/>
  <c r="Q69" i="5"/>
  <c r="Q53" i="5"/>
  <c r="Q75" i="5"/>
  <c r="Q71" i="5"/>
  <c r="Q55" i="5"/>
  <c r="Q68" i="5"/>
  <c r="F48" i="5"/>
  <c r="N74" i="5"/>
  <c r="N54" i="5"/>
  <c r="N70" i="5"/>
  <c r="N57" i="5"/>
  <c r="N68" i="5"/>
  <c r="N55" i="5"/>
  <c r="N73" i="5"/>
  <c r="N53" i="5"/>
  <c r="N56" i="5"/>
  <c r="N72" i="5"/>
  <c r="N52" i="5"/>
  <c r="N69" i="5"/>
  <c r="N71" i="5"/>
  <c r="N58" i="5"/>
  <c r="N76" i="5"/>
  <c r="N75" i="5"/>
  <c r="I57" i="7"/>
  <c r="M12" i="7"/>
  <c r="K57" i="7"/>
  <c r="I60" i="1"/>
  <c r="M43" i="7"/>
  <c r="Q56" i="4"/>
  <c r="Q74" i="4"/>
  <c r="Q73" i="4"/>
  <c r="Q76" i="4"/>
  <c r="F48" i="4"/>
  <c r="Q57" i="4"/>
  <c r="Q71" i="4"/>
  <c r="Q69" i="4"/>
  <c r="P75" i="4"/>
  <c r="P73" i="4"/>
  <c r="P76" i="4"/>
  <c r="P74" i="4"/>
  <c r="P71" i="4"/>
  <c r="P72" i="4"/>
  <c r="P69" i="4"/>
  <c r="P70" i="4"/>
  <c r="P58" i="4"/>
  <c r="P68" i="4"/>
  <c r="P56" i="4"/>
  <c r="P57" i="4"/>
  <c r="P54" i="4"/>
  <c r="P55" i="4"/>
  <c r="P52" i="4"/>
  <c r="O76" i="4"/>
  <c r="O69" i="4"/>
  <c r="O74" i="4"/>
  <c r="O58" i="4"/>
  <c r="O68" i="4"/>
  <c r="O56" i="4"/>
  <c r="O52" i="4"/>
  <c r="O57" i="4"/>
  <c r="O54" i="4"/>
  <c r="O73" i="4"/>
  <c r="O71" i="4"/>
  <c r="O70" i="4"/>
  <c r="O53" i="4"/>
  <c r="O72" i="4"/>
  <c r="O75" i="4"/>
  <c r="Q58" i="4"/>
  <c r="Q68" i="4"/>
  <c r="Q54" i="4"/>
  <c r="Q55" i="4"/>
  <c r="Q52" i="4"/>
  <c r="Q70" i="4"/>
  <c r="Q75" i="4"/>
  <c r="Q72" i="4"/>
  <c r="F20" i="4"/>
  <c r="N70" i="4"/>
  <c r="N53" i="4"/>
  <c r="N56" i="4"/>
  <c r="N52" i="4"/>
  <c r="N54" i="4"/>
  <c r="N76" i="4"/>
  <c r="N75" i="4"/>
  <c r="N72" i="4"/>
  <c r="N73" i="4"/>
  <c r="N68" i="4"/>
  <c r="N71" i="4"/>
  <c r="N57" i="4"/>
  <c r="N69" i="4"/>
  <c r="N55" i="4"/>
  <c r="N58" i="4"/>
  <c r="N74" i="4"/>
  <c r="M34" i="7"/>
  <c r="M48" i="3"/>
  <c r="P58" i="3"/>
  <c r="P74" i="3"/>
  <c r="P71" i="3"/>
  <c r="N56" i="3"/>
  <c r="N52" i="3"/>
  <c r="P52" i="3"/>
  <c r="O69" i="3"/>
  <c r="B42" i="7"/>
  <c r="N74" i="3"/>
  <c r="P56" i="3"/>
  <c r="P53" i="3"/>
  <c r="O71" i="3"/>
  <c r="O58" i="3"/>
  <c r="O52" i="3"/>
  <c r="O72" i="3"/>
  <c r="O70" i="3"/>
  <c r="O57" i="3"/>
  <c r="O55" i="3"/>
  <c r="O53" i="3"/>
  <c r="O68" i="3"/>
  <c r="N55" i="3"/>
  <c r="N53" i="3"/>
  <c r="N57" i="3"/>
  <c r="N76" i="3"/>
  <c r="N68" i="3"/>
  <c r="N71" i="3"/>
  <c r="B48" i="7"/>
  <c r="N65" i="7" s="1"/>
  <c r="N54" i="3"/>
  <c r="N75" i="3"/>
  <c r="N69" i="3"/>
  <c r="N58" i="3"/>
  <c r="P57" i="3"/>
  <c r="P54" i="3"/>
  <c r="F20" i="3"/>
  <c r="O73" i="3"/>
  <c r="O75" i="3"/>
  <c r="O56" i="3"/>
  <c r="O76" i="3"/>
  <c r="N72" i="3"/>
  <c r="N73" i="3"/>
  <c r="O54" i="3"/>
  <c r="Q75" i="3"/>
  <c r="Q72" i="3"/>
  <c r="Q55" i="3"/>
  <c r="Q52" i="3"/>
  <c r="Q58" i="3"/>
  <c r="Q73" i="3"/>
  <c r="Q70" i="3"/>
  <c r="Q53" i="3"/>
  <c r="Q68" i="3"/>
  <c r="Q76" i="3"/>
  <c r="Q56" i="3"/>
  <c r="Q74" i="3"/>
  <c r="Q71" i="3"/>
  <c r="Q54" i="3"/>
  <c r="Q57" i="3"/>
  <c r="Q69" i="3"/>
  <c r="P78" i="3"/>
  <c r="B20" i="7"/>
  <c r="F20" i="5"/>
  <c r="E42" i="7"/>
  <c r="M21" i="7"/>
  <c r="K48" i="1"/>
  <c r="J48" i="1"/>
  <c r="I48" i="1"/>
  <c r="D20" i="7"/>
  <c r="L48" i="1"/>
  <c r="C42" i="7"/>
  <c r="D42" i="7"/>
  <c r="E20" i="7"/>
  <c r="C20" i="7"/>
  <c r="F20" i="2"/>
  <c r="F48" i="2"/>
  <c r="F9" i="7"/>
  <c r="D42" i="1"/>
  <c r="C20" i="1"/>
  <c r="B42" i="1"/>
  <c r="C42" i="1"/>
  <c r="M48" i="2"/>
  <c r="M48" i="15"/>
  <c r="F48" i="14"/>
  <c r="M48" i="13"/>
  <c r="M48" i="12"/>
  <c r="M48" i="11"/>
  <c r="M48" i="9"/>
  <c r="M48" i="8"/>
  <c r="M48" i="6"/>
  <c r="M48" i="5"/>
  <c r="D20" i="1"/>
  <c r="F29" i="1"/>
  <c r="E42" i="1"/>
  <c r="F40" i="1"/>
  <c r="F40" i="7"/>
  <c r="F18" i="1"/>
  <c r="F18" i="7"/>
  <c r="E20" i="1"/>
  <c r="E48" i="7"/>
  <c r="B48" i="1"/>
  <c r="B20" i="1"/>
  <c r="E48" i="1"/>
  <c r="C48" i="1"/>
  <c r="D48" i="1"/>
  <c r="F9" i="1"/>
  <c r="F29" i="7"/>
  <c r="D48" i="7"/>
  <c r="C48" i="7"/>
  <c r="F48" i="15"/>
  <c r="F48" i="13"/>
  <c r="F48" i="11"/>
  <c r="F48" i="9"/>
  <c r="F48" i="8"/>
  <c r="O60" i="15" l="1"/>
  <c r="P60" i="15"/>
  <c r="P78" i="15"/>
  <c r="O78" i="15"/>
  <c r="Q60" i="15"/>
  <c r="Q78" i="15"/>
  <c r="N78" i="15"/>
  <c r="N60" i="15"/>
  <c r="N60" i="14"/>
  <c r="P78" i="14"/>
  <c r="Q78" i="14"/>
  <c r="Q60" i="14"/>
  <c r="O78" i="14"/>
  <c r="O60" i="14"/>
  <c r="N78" i="14"/>
  <c r="P60" i="14"/>
  <c r="Q78" i="13"/>
  <c r="N78" i="13"/>
  <c r="O78" i="13"/>
  <c r="Q60" i="13"/>
  <c r="P78" i="13"/>
  <c r="N60" i="13"/>
  <c r="P60" i="13"/>
  <c r="O60" i="13"/>
  <c r="O78" i="12"/>
  <c r="O60" i="12"/>
  <c r="Q78" i="12"/>
  <c r="P60" i="12"/>
  <c r="P78" i="12"/>
  <c r="N78" i="12"/>
  <c r="N60" i="12"/>
  <c r="Q60" i="12"/>
  <c r="P60" i="11"/>
  <c r="Q60" i="11"/>
  <c r="O78" i="11"/>
  <c r="N78" i="11"/>
  <c r="N60" i="11"/>
  <c r="P78" i="11"/>
  <c r="O60" i="11"/>
  <c r="Q78" i="11"/>
  <c r="Q78" i="10"/>
  <c r="Q60" i="10"/>
  <c r="N60" i="10"/>
  <c r="P78" i="10"/>
  <c r="O60" i="10"/>
  <c r="O78" i="10"/>
  <c r="P60" i="10"/>
  <c r="N78" i="10"/>
  <c r="Q78" i="9"/>
  <c r="Q60" i="9"/>
  <c r="N78" i="9"/>
  <c r="P60" i="9"/>
  <c r="O60" i="9"/>
  <c r="P78" i="9"/>
  <c r="O78" i="9"/>
  <c r="N60" i="9"/>
  <c r="Q60" i="8"/>
  <c r="N60" i="8"/>
  <c r="N78" i="8"/>
  <c r="O60" i="8"/>
  <c r="Q78" i="8"/>
  <c r="P60" i="8"/>
  <c r="O78" i="8"/>
  <c r="P78" i="8"/>
  <c r="Q78" i="6"/>
  <c r="Q60" i="6"/>
  <c r="P60" i="6"/>
  <c r="O60" i="6"/>
  <c r="O78" i="6"/>
  <c r="N78" i="6"/>
  <c r="N60" i="6"/>
  <c r="P78" i="6"/>
  <c r="Q60" i="4"/>
  <c r="P78" i="4"/>
  <c r="P60" i="4"/>
  <c r="O60" i="4"/>
  <c r="O78" i="4"/>
  <c r="Q78" i="4"/>
  <c r="N60" i="4"/>
  <c r="N78" i="4"/>
  <c r="P60" i="3"/>
  <c r="N51" i="7"/>
  <c r="N68" i="7"/>
  <c r="N60" i="3"/>
  <c r="N67" i="7"/>
  <c r="O60" i="3"/>
  <c r="N70" i="7"/>
  <c r="N71" i="7"/>
  <c r="N73" i="7"/>
  <c r="N54" i="7"/>
  <c r="N49" i="7"/>
  <c r="N78" i="3"/>
  <c r="N50" i="7"/>
  <c r="N69" i="7"/>
  <c r="N52" i="7"/>
  <c r="N66" i="7"/>
  <c r="N72" i="7"/>
  <c r="N53" i="7"/>
  <c r="N55" i="7"/>
  <c r="O78" i="3"/>
  <c r="O57" i="1"/>
  <c r="O72" i="1"/>
  <c r="O52" i="1"/>
  <c r="O68" i="1"/>
  <c r="O70" i="1"/>
  <c r="O69" i="1"/>
  <c r="O74" i="1"/>
  <c r="O56" i="1"/>
  <c r="O58" i="1"/>
  <c r="O76" i="1"/>
  <c r="O55" i="1"/>
  <c r="O73" i="1"/>
  <c r="O75" i="1"/>
  <c r="O53" i="1"/>
  <c r="O54" i="1"/>
  <c r="O71" i="1"/>
  <c r="O65" i="7"/>
  <c r="O70" i="7"/>
  <c r="O69" i="7"/>
  <c r="O55" i="7"/>
  <c r="O54" i="7"/>
  <c r="O50" i="7"/>
  <c r="O71" i="7"/>
  <c r="O73" i="7"/>
  <c r="O72" i="7"/>
  <c r="O53" i="7"/>
  <c r="O66" i="7"/>
  <c r="O68" i="7"/>
  <c r="O52" i="7"/>
  <c r="O51" i="7"/>
  <c r="O67" i="7"/>
  <c r="O49" i="7"/>
  <c r="Q54" i="1"/>
  <c r="Q72" i="1"/>
  <c r="Q55" i="1"/>
  <c r="Q57" i="1"/>
  <c r="Q70" i="1"/>
  <c r="Q75" i="1"/>
  <c r="Q58" i="1"/>
  <c r="Q74" i="1"/>
  <c r="Q71" i="1"/>
  <c r="Q76" i="1"/>
  <c r="Q68" i="1"/>
  <c r="Q52" i="1"/>
  <c r="Q53" i="1"/>
  <c r="Q56" i="1"/>
  <c r="Q73" i="1"/>
  <c r="Q69" i="1"/>
  <c r="Q60" i="3"/>
  <c r="Q54" i="7"/>
  <c r="Q69" i="7"/>
  <c r="Q53" i="7"/>
  <c r="Q49" i="7"/>
  <c r="Q68" i="7"/>
  <c r="Q51" i="7"/>
  <c r="Q73" i="7"/>
  <c r="Q67" i="7"/>
  <c r="Q65" i="7"/>
  <c r="Q72" i="7"/>
  <c r="Q66" i="7"/>
  <c r="Q50" i="7"/>
  <c r="Q70" i="7"/>
  <c r="Q55" i="7"/>
  <c r="Q52" i="7"/>
  <c r="Q71" i="7"/>
  <c r="Q78" i="3"/>
  <c r="P67" i="7"/>
  <c r="P54" i="7"/>
  <c r="P55" i="7"/>
  <c r="P70" i="7"/>
  <c r="P66" i="7"/>
  <c r="P68" i="7"/>
  <c r="P49" i="7"/>
  <c r="P52" i="7"/>
  <c r="P51" i="7"/>
  <c r="P73" i="7"/>
  <c r="P65" i="7"/>
  <c r="P50" i="7"/>
  <c r="P72" i="7"/>
  <c r="P53" i="7"/>
  <c r="P71" i="7"/>
  <c r="P69" i="7"/>
  <c r="P76" i="1"/>
  <c r="P71" i="1"/>
  <c r="P74" i="1"/>
  <c r="P70" i="1"/>
  <c r="P72" i="1"/>
  <c r="P75" i="1"/>
  <c r="P73" i="1"/>
  <c r="P52" i="1"/>
  <c r="P54" i="1"/>
  <c r="P53" i="1"/>
  <c r="P56" i="1"/>
  <c r="P55" i="1"/>
  <c r="P58" i="1"/>
  <c r="P57" i="1"/>
  <c r="P69" i="1"/>
  <c r="P68" i="1"/>
  <c r="N71" i="1"/>
  <c r="N56" i="1"/>
  <c r="N69" i="1"/>
  <c r="N54" i="1"/>
  <c r="N58" i="1"/>
  <c r="N76" i="1"/>
  <c r="N75" i="1"/>
  <c r="N53" i="1"/>
  <c r="N70" i="1"/>
  <c r="N55" i="1"/>
  <c r="N72" i="1"/>
  <c r="N68" i="1"/>
  <c r="N73" i="1"/>
  <c r="N57" i="1"/>
  <c r="N74" i="1"/>
  <c r="F42" i="7"/>
  <c r="F20" i="7"/>
  <c r="B83" i="1"/>
  <c r="B79" i="1"/>
  <c r="B87" i="1"/>
  <c r="B91" i="1"/>
  <c r="D83" i="1"/>
  <c r="D91" i="1"/>
  <c r="D87" i="1"/>
  <c r="D79" i="1"/>
  <c r="C91" i="1"/>
  <c r="C79" i="1"/>
  <c r="C87" i="1"/>
  <c r="C83" i="1"/>
  <c r="E91" i="1"/>
  <c r="E87" i="1"/>
  <c r="E79" i="1"/>
  <c r="E83" i="1"/>
  <c r="F42" i="1"/>
  <c r="F48" i="7"/>
  <c r="B73" i="1"/>
  <c r="C73" i="1" s="1"/>
  <c r="F20" i="1"/>
  <c r="B72" i="1"/>
  <c r="C72" i="1" s="1"/>
  <c r="B71" i="1"/>
  <c r="C71" i="1" s="1"/>
  <c r="F48" i="1"/>
  <c r="B75" i="1" s="1"/>
  <c r="C75" i="1" s="1"/>
  <c r="N75" i="7" l="1"/>
  <c r="N57" i="7"/>
  <c r="O60" i="1"/>
  <c r="O75" i="7"/>
  <c r="O78" i="1"/>
  <c r="P57" i="7"/>
  <c r="Q75" i="7"/>
  <c r="O57" i="7"/>
  <c r="Q57" i="7"/>
  <c r="Q60" i="1"/>
  <c r="Q78" i="1"/>
  <c r="P75" i="7"/>
  <c r="P78" i="1"/>
  <c r="P60" i="1"/>
  <c r="N60" i="1"/>
  <c r="N78" i="1"/>
</calcChain>
</file>

<file path=xl/sharedStrings.xml><?xml version="1.0" encoding="utf-8"?>
<sst xmlns="http://schemas.openxmlformats.org/spreadsheetml/2006/main" count="1382" uniqueCount="119">
  <si>
    <t>Niveau/År</t>
  </si>
  <si>
    <t>2023-2026</t>
  </si>
  <si>
    <t>SvhG/År</t>
  </si>
  <si>
    <t>Hest spring A</t>
  </si>
  <si>
    <t>Hest spring B</t>
  </si>
  <si>
    <t>Hest spring C</t>
  </si>
  <si>
    <t>Hest spring D</t>
  </si>
  <si>
    <t>Pony spring A</t>
  </si>
  <si>
    <t>Pony spring B</t>
  </si>
  <si>
    <t>Pony spring C</t>
  </si>
  <si>
    <t>Pony spring D</t>
  </si>
  <si>
    <t>Hest dressur A</t>
  </si>
  <si>
    <t>Hest dressur B</t>
  </si>
  <si>
    <t>Hest dressur C</t>
  </si>
  <si>
    <t>Hest dressur D</t>
  </si>
  <si>
    <t>Pony dressur A</t>
  </si>
  <si>
    <t>Pony dressur B</t>
  </si>
  <si>
    <t>Pony dressur C</t>
  </si>
  <si>
    <t>Pony dressur D</t>
  </si>
  <si>
    <t>Hest Spring 6</t>
  </si>
  <si>
    <t>Hest Spring 5</t>
  </si>
  <si>
    <t>Hest Spring 4</t>
  </si>
  <si>
    <t>I alt</t>
  </si>
  <si>
    <t>Hest Spring 3</t>
  </si>
  <si>
    <t>Hest Spring 2</t>
  </si>
  <si>
    <t>Hest Spring 1</t>
  </si>
  <si>
    <t>Hest Spring 0</t>
  </si>
  <si>
    <t>PonySpring 6</t>
  </si>
  <si>
    <t>Pony Spring 5</t>
  </si>
  <si>
    <t>Pony Spring 4</t>
  </si>
  <si>
    <t>Pony Spring 3</t>
  </si>
  <si>
    <t>Pony Spring 2</t>
  </si>
  <si>
    <t>Pony Spring 1</t>
  </si>
  <si>
    <t>Pony Spring 0</t>
  </si>
  <si>
    <t>Hest Dressur 8</t>
  </si>
  <si>
    <t>Hest Dressur 7</t>
  </si>
  <si>
    <t>Hest Dressur 6</t>
  </si>
  <si>
    <t>Hest Dressur 5</t>
  </si>
  <si>
    <t>Hest Dressur 4</t>
  </si>
  <si>
    <t>Hest Dressur 3</t>
  </si>
  <si>
    <t>Hest Dressur 2</t>
  </si>
  <si>
    <t>Hest Dressur 1</t>
  </si>
  <si>
    <t>Hest Dressur 0</t>
  </si>
  <si>
    <t>Pony Dressur 8</t>
  </si>
  <si>
    <t>Pony Dressur 7</t>
  </si>
  <si>
    <t>Pony Dressur 6</t>
  </si>
  <si>
    <t>Pony Dressur 5</t>
  </si>
  <si>
    <t>Pony Dressur 4</t>
  </si>
  <si>
    <t>Pony Dressur 3</t>
  </si>
  <si>
    <t>Pony Dressur 2</t>
  </si>
  <si>
    <t>Pony Dressur 1</t>
  </si>
  <si>
    <t>Pony Dressur 0</t>
  </si>
  <si>
    <t>Samlede starter</t>
  </si>
  <si>
    <t>I alt spring</t>
  </si>
  <si>
    <t>I alt dressur</t>
  </si>
  <si>
    <t>Årlig difference</t>
  </si>
  <si>
    <t>%</t>
  </si>
  <si>
    <t>2023&gt;2024</t>
  </si>
  <si>
    <t>2024&gt;2025</t>
  </si>
  <si>
    <t>2025&gt;2026</t>
  </si>
  <si>
    <t>2023&gt;2026</t>
  </si>
  <si>
    <t>A-starter</t>
  </si>
  <si>
    <t>Antal</t>
  </si>
  <si>
    <t>% af total starter</t>
  </si>
  <si>
    <t>B-starter</t>
  </si>
  <si>
    <t>C-starter</t>
  </si>
  <si>
    <t>D-starter</t>
  </si>
  <si>
    <t>SvH8</t>
  </si>
  <si>
    <t>Sv7</t>
  </si>
  <si>
    <t>Sv6</t>
  </si>
  <si>
    <t>Sv5</t>
  </si>
  <si>
    <t>Sv4</t>
  </si>
  <si>
    <t>Sv3</t>
  </si>
  <si>
    <t>Sv2</t>
  </si>
  <si>
    <t>Sv1</t>
  </si>
  <si>
    <t>Sv0</t>
  </si>
  <si>
    <t>Dressur/År</t>
  </si>
  <si>
    <t>Spring/år</t>
  </si>
  <si>
    <t>SvH6</t>
  </si>
  <si>
    <t>SV5</t>
  </si>
  <si>
    <t>SV4</t>
  </si>
  <si>
    <t>SV3</t>
  </si>
  <si>
    <t>SV2</t>
  </si>
  <si>
    <t>SV1</t>
  </si>
  <si>
    <t>SV0</t>
  </si>
  <si>
    <t>Spring i alt</t>
  </si>
  <si>
    <t>Dressur i alt</t>
  </si>
  <si>
    <t>DKStarter per stævneniveau akkumuleret feb</t>
  </si>
  <si>
    <t>DK starter per sværhedsgrad akkumuleret feb</t>
  </si>
  <si>
    <t>D1 Starter per stævneniveau akkumuleret feb</t>
  </si>
  <si>
    <t>D1 starter per sværhedsgrad akkumuleret feb</t>
  </si>
  <si>
    <t>D2 Starter per stævneniveau akkumuleret feb</t>
  </si>
  <si>
    <t>D2 starter per sværhedsgrad akkumuleret feb</t>
  </si>
  <si>
    <t>D3 Starter per stævneniveau akkumuleret feb</t>
  </si>
  <si>
    <t>D3 starter per sværhedsgrad akkumuleret feb</t>
  </si>
  <si>
    <t>D4 Starter per stævneniveau akkumuleret feb</t>
  </si>
  <si>
    <t>D4 starter per sværhedsgrad akkumuleret feb</t>
  </si>
  <si>
    <t>D5 Starter per stævneniveau akkumuleret feb</t>
  </si>
  <si>
    <t>D5 starter per sværhedsgrad akkumuleret feb</t>
  </si>
  <si>
    <t>D1-5 Starter per stævneniveau akkumuleret feb</t>
  </si>
  <si>
    <t>D1-5 starter per sværhedsgrad akkumuleret feb</t>
  </si>
  <si>
    <t>D6 Starter per stævneniveau akkumuleret feb</t>
  </si>
  <si>
    <t>D6 starter per sværhedsgrad akkumuleret feb</t>
  </si>
  <si>
    <t>D7 Starter per stævneniveau akkumuleret feb</t>
  </si>
  <si>
    <t>D7 starter per sværhedsgrad akkumuleret feb</t>
  </si>
  <si>
    <t>D8  Starter per stævneniveau akkumuleret feb</t>
  </si>
  <si>
    <t>D8 starter per sværhedsgrad akkumuleret feb</t>
  </si>
  <si>
    <t>D9 Starter per stævneniveau akkumuleret feb</t>
  </si>
  <si>
    <t>D9 starter per sværhedsgrad akkumuleret feb</t>
  </si>
  <si>
    <t>D10 Starter per stævneniveau akkumuleret feb</t>
  </si>
  <si>
    <t>D10 starter per sværhedsgrad akkumuleret feb</t>
  </si>
  <si>
    <t>D11/13 Starter per stævneniveau akkumuleret feb</t>
  </si>
  <si>
    <t>D11/13 starter per sværhedsgrad akkumuleret feb</t>
  </si>
  <si>
    <t>D12 Starter per stævneniveau akkumuleret feb</t>
  </si>
  <si>
    <t>D12 starter per sværhedsgrad akkumuleret feb</t>
  </si>
  <si>
    <t>D14 Starter per stævneniveau akkumuleret feb</t>
  </si>
  <si>
    <t>D14 starter per sværhedsgrad akkumuleret feb</t>
  </si>
  <si>
    <t>% alle starter</t>
  </si>
  <si>
    <t>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</si>
</sst>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1" fillId="3" borderId="0" xfId="0" applyFont="1" applyFill="1"/>
    <xf numFmtId="0" fontId="1" fillId="2" borderId="0" xfId="0" applyFont="1" applyFill="1"/>
    <xf numFmtId="0" fontId="2" fillId="0" borderId="0" xfId="0" applyFont="1"/>
    <xf numFmtId="2" fontId="0" fillId="0" borderId="0" xfId="0" applyNumberFormat="1"/>
    <xf numFmtId="0" fontId="3" fillId="2" borderId="0" xfId="0" applyFont="1" applyFill="1"/>
    <xf numFmtId="0" fontId="3" fillId="5" borderId="0" xfId="0" applyFont="1" applyFill="1"/>
    <xf numFmtId="0" fontId="0" fillId="0" borderId="0" xfId="0" applyAlignment="1">
      <alignment horizontal="right"/>
    </xf>
    <xf numFmtId="164" fontId="0" fillId="0" borderId="0" xfId="0" applyNumberFormat="1"/>
    <xf numFmtId="0" fontId="0" fillId="6" borderId="0" xfId="0" applyFill="1"/>
    <xf numFmtId="0" fontId="0" fillId="4" borderId="0" xfId="0" applyFill="1" applyAlignment="1">
      <alignment horizontal="left"/>
    </xf>
    <xf numFmtId="0" fontId="4" fillId="5" borderId="0" xfId="0" applyFont="1" applyFill="1" applyAlignment="1">
      <alignment horizontal="center" textRotation="45"/>
    </xf>
    <xf numFmtId="0" fontId="4" fillId="2" borderId="0" xfId="0" applyFont="1" applyFill="1" applyAlignment="1">
      <alignment horizontal="center" textRotation="45"/>
    </xf>
  </cellXfs>
  <cellStyles count="1">
    <cellStyle name="Normal" xfId="0" builtinId="0"/>
  </cellStyles>
  <dxfs count="934"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33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3684</c:v>
                </c:pt>
                <c:pt idx="1">
                  <c:v>2611</c:v>
                </c:pt>
                <c:pt idx="2">
                  <c:v>2352</c:v>
                </c:pt>
                <c:pt idx="3">
                  <c:v>1545</c:v>
                </c:pt>
                <c:pt idx="4">
                  <c:v>-2139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0F-4BFD-ABCD-C07B82CF9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3684</c:v>
                </c:pt>
                <c:pt idx="1">
                  <c:v>2611</c:v>
                </c:pt>
                <c:pt idx="2">
                  <c:v>2352</c:v>
                </c:pt>
                <c:pt idx="3">
                  <c:v>1545</c:v>
                </c:pt>
                <c:pt idx="4">
                  <c:v>-2139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4-407E-88C6-AF4B63AEC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'D5'!$A$48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'D5'!$B$3:$F$3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'D5'!$B$48:$F$48</c:f>
              <c:numCache>
                <c:formatCode>General</c:formatCode>
                <c:ptCount val="5"/>
                <c:pt idx="0">
                  <c:v>589</c:v>
                </c:pt>
                <c:pt idx="1">
                  <c:v>439</c:v>
                </c:pt>
                <c:pt idx="2">
                  <c:v>400</c:v>
                </c:pt>
                <c:pt idx="3">
                  <c:v>121</c:v>
                </c:pt>
                <c:pt idx="4">
                  <c:v>-468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0-4C86-BC7B-4E2D55830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3684</c:v>
                </c:pt>
                <c:pt idx="1">
                  <c:v>2611</c:v>
                </c:pt>
                <c:pt idx="2">
                  <c:v>2352</c:v>
                </c:pt>
                <c:pt idx="3">
                  <c:v>1545</c:v>
                </c:pt>
                <c:pt idx="4">
                  <c:v>-2139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9-4EEF-A371-5ADDD8FB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'D1'!$B$3:$F$3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'D1'!$B$48:$F$48</c:f>
              <c:numCache>
                <c:formatCode>General</c:formatCode>
                <c:ptCount val="5"/>
                <c:pt idx="0">
                  <c:v>3684</c:v>
                </c:pt>
                <c:pt idx="1">
                  <c:v>2611</c:v>
                </c:pt>
                <c:pt idx="2">
                  <c:v>2352</c:v>
                </c:pt>
                <c:pt idx="3">
                  <c:v>1545</c:v>
                </c:pt>
                <c:pt idx="4">
                  <c:v>-2139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5D-40B5-A86E-ADACE8B55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3684</c:v>
                </c:pt>
                <c:pt idx="1">
                  <c:v>2611</c:v>
                </c:pt>
                <c:pt idx="2">
                  <c:v>2352</c:v>
                </c:pt>
                <c:pt idx="3">
                  <c:v>1545</c:v>
                </c:pt>
                <c:pt idx="4">
                  <c:v>-2139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5-4AD2-85B8-88FDC21D3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'D6'!$A$48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'D6'!$B$3:$F$3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'D6'!$B$48:$F$48</c:f>
              <c:numCache>
                <c:formatCode>General</c:formatCode>
                <c:ptCount val="5"/>
                <c:pt idx="0">
                  <c:v>275</c:v>
                </c:pt>
                <c:pt idx="1">
                  <c:v>107</c:v>
                </c:pt>
                <c:pt idx="2">
                  <c:v>204</c:v>
                </c:pt>
                <c:pt idx="3">
                  <c:v>140</c:v>
                </c:pt>
                <c:pt idx="4">
                  <c:v>-135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E-43AE-B415-1C9DA511C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3684</c:v>
                </c:pt>
                <c:pt idx="1">
                  <c:v>2611</c:v>
                </c:pt>
                <c:pt idx="2">
                  <c:v>2352</c:v>
                </c:pt>
                <c:pt idx="3">
                  <c:v>1545</c:v>
                </c:pt>
                <c:pt idx="4">
                  <c:v>-2139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C1-4FF5-AF02-97F4EEEA2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'D7'!$A$48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'D7'!$B$3:$F$3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'D7'!$B$48:$F$48</c:f>
              <c:numCache>
                <c:formatCode>General</c:formatCode>
                <c:ptCount val="5"/>
                <c:pt idx="0">
                  <c:v>739</c:v>
                </c:pt>
                <c:pt idx="1">
                  <c:v>2620</c:v>
                </c:pt>
                <c:pt idx="2">
                  <c:v>2987</c:v>
                </c:pt>
                <c:pt idx="3">
                  <c:v>2891</c:v>
                </c:pt>
                <c:pt idx="4">
                  <c:v>2152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38-4F1B-9D9E-52451C9F9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3684</c:v>
                </c:pt>
                <c:pt idx="1">
                  <c:v>2611</c:v>
                </c:pt>
                <c:pt idx="2">
                  <c:v>2352</c:v>
                </c:pt>
                <c:pt idx="3">
                  <c:v>1545</c:v>
                </c:pt>
                <c:pt idx="4">
                  <c:v>-2139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5-4185-A05D-F14D63EFD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'D8'!$A$48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'D8'!$B$3:$F$3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'D8'!$B$48:$F$48</c:f>
              <c:numCache>
                <c:formatCode>General</c:formatCode>
                <c:ptCount val="5"/>
                <c:pt idx="0">
                  <c:v>523</c:v>
                </c:pt>
                <c:pt idx="1">
                  <c:v>334</c:v>
                </c:pt>
                <c:pt idx="2">
                  <c:v>233</c:v>
                </c:pt>
                <c:pt idx="3">
                  <c:v>132</c:v>
                </c:pt>
                <c:pt idx="4">
                  <c:v>-391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8-432A-B016-45DA69517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'D1'!$B$3:$F$3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'D1'!$B$48:$F$48</c:f>
              <c:numCache>
                <c:formatCode>General</c:formatCode>
                <c:ptCount val="5"/>
                <c:pt idx="0">
                  <c:v>3684</c:v>
                </c:pt>
                <c:pt idx="1">
                  <c:v>2611</c:v>
                </c:pt>
                <c:pt idx="2">
                  <c:v>2352</c:v>
                </c:pt>
                <c:pt idx="3">
                  <c:v>1545</c:v>
                </c:pt>
                <c:pt idx="4">
                  <c:v>-2139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FA-4F9D-A2E2-E14020A14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3684</c:v>
                </c:pt>
                <c:pt idx="1">
                  <c:v>2611</c:v>
                </c:pt>
                <c:pt idx="2">
                  <c:v>2352</c:v>
                </c:pt>
                <c:pt idx="3">
                  <c:v>1545</c:v>
                </c:pt>
                <c:pt idx="4">
                  <c:v>-2139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A-4347-BD0E-62E2A30DD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'D9'!$A$48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'D9'!$B$3:$F$3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'D9'!$B$48:$F$48</c:f>
              <c:numCache>
                <c:formatCode>General</c:formatCode>
                <c:ptCount val="5"/>
                <c:pt idx="0">
                  <c:v>1549</c:v>
                </c:pt>
                <c:pt idx="1">
                  <c:v>907</c:v>
                </c:pt>
                <c:pt idx="2">
                  <c:v>1381</c:v>
                </c:pt>
                <c:pt idx="3">
                  <c:v>1078</c:v>
                </c:pt>
                <c:pt idx="4">
                  <c:v>-471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65-4F95-9613-41639A249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3684</c:v>
                </c:pt>
                <c:pt idx="1">
                  <c:v>2611</c:v>
                </c:pt>
                <c:pt idx="2">
                  <c:v>2352</c:v>
                </c:pt>
                <c:pt idx="3">
                  <c:v>1545</c:v>
                </c:pt>
                <c:pt idx="4">
                  <c:v>-2139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E-4FBE-BB19-3F21759E5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'D10'!$A$48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'D10'!$B$3:$F$3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'D10'!$B$48:$F$48</c:f>
              <c:numCache>
                <c:formatCode>General</c:formatCode>
                <c:ptCount val="5"/>
                <c:pt idx="0">
                  <c:v>3054</c:v>
                </c:pt>
                <c:pt idx="1">
                  <c:v>2627</c:v>
                </c:pt>
                <c:pt idx="2">
                  <c:v>2885</c:v>
                </c:pt>
                <c:pt idx="3">
                  <c:v>2635</c:v>
                </c:pt>
                <c:pt idx="4">
                  <c:v>-419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3-4F11-8EC6-BD50D3238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3684</c:v>
                </c:pt>
                <c:pt idx="1">
                  <c:v>2611</c:v>
                </c:pt>
                <c:pt idx="2">
                  <c:v>2352</c:v>
                </c:pt>
                <c:pt idx="3">
                  <c:v>1545</c:v>
                </c:pt>
                <c:pt idx="4">
                  <c:v>-2139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7-450E-82C0-2E9F74C73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'D11-13'!$A$48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'D11-13'!$B$3:$F$3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'D11-13'!$B$48:$F$48</c:f>
              <c:numCache>
                <c:formatCode>General</c:formatCode>
                <c:ptCount val="5"/>
                <c:pt idx="0">
                  <c:v>2844</c:v>
                </c:pt>
                <c:pt idx="1">
                  <c:v>2114</c:v>
                </c:pt>
                <c:pt idx="2">
                  <c:v>2347</c:v>
                </c:pt>
                <c:pt idx="3">
                  <c:v>1975</c:v>
                </c:pt>
                <c:pt idx="4">
                  <c:v>-869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D1-4F78-A9F2-E95A8C216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3684</c:v>
                </c:pt>
                <c:pt idx="1">
                  <c:v>2611</c:v>
                </c:pt>
                <c:pt idx="2">
                  <c:v>2352</c:v>
                </c:pt>
                <c:pt idx="3">
                  <c:v>1545</c:v>
                </c:pt>
                <c:pt idx="4">
                  <c:v>-2139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6-4E6A-A984-A8B62BE00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'D12'!$A$48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'D12'!$B$3:$F$3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'D12'!$B$48:$F$48</c:f>
              <c:numCache>
                <c:formatCode>General</c:formatCode>
                <c:ptCount val="5"/>
                <c:pt idx="0">
                  <c:v>3597</c:v>
                </c:pt>
                <c:pt idx="1">
                  <c:v>1817</c:v>
                </c:pt>
                <c:pt idx="2">
                  <c:v>2556</c:v>
                </c:pt>
                <c:pt idx="3">
                  <c:v>1771</c:v>
                </c:pt>
                <c:pt idx="4">
                  <c:v>-1826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9-4451-9912-4BBCE2D52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3684</c:v>
                </c:pt>
                <c:pt idx="1">
                  <c:v>2611</c:v>
                </c:pt>
                <c:pt idx="2">
                  <c:v>2352</c:v>
                </c:pt>
                <c:pt idx="3">
                  <c:v>1545</c:v>
                </c:pt>
                <c:pt idx="4">
                  <c:v>-2139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F-4E95-A3C2-6B52D67EB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'D14'!$A$48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'D14'!$B$3:$F$3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'D14'!$B$48:$F$48</c:f>
              <c:numCache>
                <c:formatCode>General</c:formatCode>
                <c:ptCount val="5"/>
                <c:pt idx="0">
                  <c:v>2134</c:v>
                </c:pt>
                <c:pt idx="1">
                  <c:v>1760</c:v>
                </c:pt>
                <c:pt idx="2">
                  <c:v>2258</c:v>
                </c:pt>
                <c:pt idx="3">
                  <c:v>1456</c:v>
                </c:pt>
                <c:pt idx="4">
                  <c:v>-678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2D-47CB-9A1C-D2615EFE4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'D1'!$B$3:$F$3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'D1'!$B$48:$F$48</c:f>
              <c:numCache>
                <c:formatCode>General</c:formatCode>
                <c:ptCount val="5"/>
                <c:pt idx="0">
                  <c:v>3684</c:v>
                </c:pt>
                <c:pt idx="1">
                  <c:v>2611</c:v>
                </c:pt>
                <c:pt idx="2">
                  <c:v>2352</c:v>
                </c:pt>
                <c:pt idx="3">
                  <c:v>1545</c:v>
                </c:pt>
                <c:pt idx="4">
                  <c:v>-2139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C-42C5-9157-555E8262D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'D2'!$A$48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'D2'!$B$48:$F$48</c:f>
              <c:numCache>
                <c:formatCode>General</c:formatCode>
                <c:ptCount val="5"/>
                <c:pt idx="0">
                  <c:v>944</c:v>
                </c:pt>
                <c:pt idx="1">
                  <c:v>577</c:v>
                </c:pt>
                <c:pt idx="2">
                  <c:v>796</c:v>
                </c:pt>
                <c:pt idx="3">
                  <c:v>544</c:v>
                </c:pt>
                <c:pt idx="4">
                  <c:v>-400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A-4109-AC1A-4DB559B39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'D2'!$A$48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'D2'!$B$3:$F$3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'D2'!$B$48:$F$48</c:f>
              <c:numCache>
                <c:formatCode>General</c:formatCode>
                <c:ptCount val="5"/>
                <c:pt idx="0">
                  <c:v>944</c:v>
                </c:pt>
                <c:pt idx="1">
                  <c:v>577</c:v>
                </c:pt>
                <c:pt idx="2">
                  <c:v>796</c:v>
                </c:pt>
                <c:pt idx="3">
                  <c:v>544</c:v>
                </c:pt>
                <c:pt idx="4">
                  <c:v>-400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4-4134-BA96-E5005FE40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'D3'!$A$48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'D3'!$B$48:$F$48</c:f>
              <c:numCache>
                <c:formatCode>General</c:formatCode>
                <c:ptCount val="5"/>
                <c:pt idx="0">
                  <c:v>780</c:v>
                </c:pt>
                <c:pt idx="1">
                  <c:v>345</c:v>
                </c:pt>
                <c:pt idx="2">
                  <c:v>606</c:v>
                </c:pt>
                <c:pt idx="3">
                  <c:v>326</c:v>
                </c:pt>
                <c:pt idx="4">
                  <c:v>-454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86-426A-A443-2474D34B5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'D3'!$A$48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'D3'!$B$3:$F$3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'D3'!$B$48:$F$48</c:f>
              <c:numCache>
                <c:formatCode>General</c:formatCode>
                <c:ptCount val="5"/>
                <c:pt idx="0">
                  <c:v>780</c:v>
                </c:pt>
                <c:pt idx="1">
                  <c:v>345</c:v>
                </c:pt>
                <c:pt idx="2">
                  <c:v>606</c:v>
                </c:pt>
                <c:pt idx="3">
                  <c:v>326</c:v>
                </c:pt>
                <c:pt idx="4">
                  <c:v>-454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C-4A66-BA35-1ECC57AE3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'D1'!$A$48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'D1'!$B$48:$F$48</c:f>
              <c:numCache>
                <c:formatCode>General</c:formatCode>
                <c:ptCount val="5"/>
                <c:pt idx="0">
                  <c:v>3684</c:v>
                </c:pt>
                <c:pt idx="1">
                  <c:v>2611</c:v>
                </c:pt>
                <c:pt idx="2">
                  <c:v>2352</c:v>
                </c:pt>
                <c:pt idx="3">
                  <c:v>1545</c:v>
                </c:pt>
                <c:pt idx="4">
                  <c:v>-2139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2-488C-A155-71169801C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2.77777777777762E-4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'D4'!$A$48</c:f>
              <c:strCache>
                <c:ptCount val="1"/>
                <c:pt idx="0">
                  <c:v>Samlede starter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'D4'!$B$3:$F$3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2023-2026</c:v>
                </c:pt>
              </c:strCache>
            </c:strRef>
          </c:cat>
          <c:val>
            <c:numRef>
              <c:f>'D4'!$B$48:$F$48</c:f>
              <c:numCache>
                <c:formatCode>General</c:formatCode>
                <c:ptCount val="5"/>
                <c:pt idx="0">
                  <c:v>4210</c:v>
                </c:pt>
                <c:pt idx="1">
                  <c:v>1850</c:v>
                </c:pt>
                <c:pt idx="2">
                  <c:v>1667</c:v>
                </c:pt>
                <c:pt idx="3">
                  <c:v>1911</c:v>
                </c:pt>
                <c:pt idx="4">
                  <c:v>-2299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C-4727-A26B-63F8EDA2A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65343"/>
        <c:axId val="911353823"/>
      </c:areaChart>
      <c:catAx>
        <c:axId val="9113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53823"/>
        <c:crosses val="autoZero"/>
        <c:auto val="1"/>
        <c:lblAlgn val="ctr"/>
        <c:lblOffset val="100"/>
        <c:noMultiLvlLbl val="0"/>
      </c:catAx>
      <c:valAx>
        <c:axId val="9113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11365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8708055-F6C6-4782-BBBF-5818CCC7F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334325-8C99-4A8D-9F2F-1F7B1C6C2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135319D-1F26-4149-8010-7A9C8418D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1D54CB7-D329-4B1D-A306-17A68E506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0503513-D0C5-4A7E-A66C-FC6A16D151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B5EA180-1D4B-4912-8394-56084538B4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12FF184-E2DB-41B1-98CA-BE957CD1E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A6A365A-3BDC-46B6-B7EA-26F82F8B8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07874D3-AF0D-433C-BADA-49460D167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9BB43C9-77F8-4860-8908-7D669051D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26C4CD1-7F4B-4734-8067-14DB89D01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74A40BE-F54F-4D74-BD93-9BA684D5D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78A6584-490D-4985-BF80-0672DE718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D3AB3A0-004C-4EB4-9C0C-A95319795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20F48486-221E-9432-8C8D-3E386C51D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DD6F0B5-DB97-4793-8482-3BA1FDC77F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AAB114C-5B66-47AC-BAF8-B478FB129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E180197-EB55-481E-AC7C-40F717ED5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C93F6B2-2305-4091-A5F8-F77D10360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17BC10B-BE4B-40D4-A755-0A49CE491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D8FE90C-87DC-4E88-AC51-3FF0B4B34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F5BA2A7-BA37-4F9D-9E73-0DF12CDDA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3C9A31B-513D-46D2-8F89-725ADB18B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489D55A-2B99-4B9E-B4D4-D61AF2AF2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4747A-E0F8-4C40-BBC1-9659964C4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C563B34-0A12-44B0-8909-F425E96FE4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C0D04CC-F071-4AC5-AA8F-7A14ED93B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9658C00-3AE9-4E80-A0A2-1A78424A8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6</xdr:col>
      <xdr:colOff>0</xdr:colOff>
      <xdr:row>66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97A09C9-795E-4A81-8A55-4296D86A0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479F5-829C-45E5-91CA-2AD57976ECBB}">
  <dimension ref="A1:Q91"/>
  <sheetViews>
    <sheetView tabSelected="1" topLeftCell="A13" workbookViewId="0">
      <selection activeCell="P42" sqref="P42"/>
    </sheetView>
  </sheetViews>
  <sheetFormatPr defaultRowHeight="14.4" x14ac:dyDescent="0.3"/>
  <cols>
    <col min="1" max="1" width="14" bestFit="1" customWidth="1"/>
    <col min="2" max="2" width="10.21875" bestFit="1" customWidth="1"/>
    <col min="8" max="8" width="13.77734375" bestFit="1" customWidth="1"/>
    <col min="9" max="10" width="14.109375" bestFit="1" customWidth="1"/>
    <col min="14" max="14" width="11.6640625" bestFit="1" customWidth="1"/>
  </cols>
  <sheetData>
    <row r="1" spans="1:13" x14ac:dyDescent="0.3">
      <c r="A1" s="11" t="s">
        <v>87</v>
      </c>
      <c r="B1" s="11"/>
      <c r="C1" s="11"/>
      <c r="D1" s="11"/>
      <c r="E1" s="11"/>
      <c r="F1" s="11"/>
      <c r="H1" s="11" t="s">
        <v>88</v>
      </c>
      <c r="I1" s="11"/>
      <c r="J1" s="11"/>
      <c r="K1" s="11"/>
      <c r="L1" s="11"/>
      <c r="M1" s="11"/>
    </row>
    <row r="2" spans="1:13" x14ac:dyDescent="0.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 x14ac:dyDescent="0.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 x14ac:dyDescent="0.3">
      <c r="A5" t="s">
        <v>3</v>
      </c>
      <c r="B5">
        <f>'D1'!B5+'D2'!B5+'D3'!B5+'D4'!B5+'D5'!B5+'D6'!B5+'D7'!B5+'D8'!B5+'D9'!B5+'D10'!B5+'D11-13'!B5+'D12'!B5+'D14'!B5</f>
        <v>0</v>
      </c>
      <c r="C5">
        <f>'D1'!C5+'D2'!C5+'D3'!C5+'D4'!C5+'D5'!C5+'D6'!C5+'D7'!C5+'D8'!C5+'D9'!C5+'D10'!C5+'D11-13'!C5+'D12'!C5+'D14'!C5</f>
        <v>0</v>
      </c>
      <c r="D5">
        <f>'D1'!D5+'D2'!D5+'D3'!D5+'D4'!D5+'D5'!D5+'D6'!D5+'D7'!D5+'D8'!D5+'D9'!D5+'D10'!D5+'D11-13'!D5+'D12'!D5+'D14'!D5</f>
        <v>0</v>
      </c>
      <c r="E5">
        <f>'D1'!E5+'D2'!E5+'D3'!E5+'D4'!E5+'D5'!E5+'D6'!E5+'D7'!E5+'D8'!E5+'D9'!E5+'D10'!E5+'D11-13'!E5+'D12'!E5+'D14'!E5</f>
        <v>0</v>
      </c>
      <c r="F5">
        <f>E5-B5</f>
        <v>0</v>
      </c>
      <c r="H5" t="s">
        <v>19</v>
      </c>
      <c r="I5">
        <f>'D1'!I5+'D2'!I5+'D3'!I5+'D4'!I5+'D5'!I5+'D6'!I5+'D7'!I5+'D8'!I5+'D9'!I5+'D10'!I5+'D11-13'!I5+'D12'!I5+'D14'!I5</f>
        <v>0</v>
      </c>
      <c r="J5">
        <f>'D1'!J5+'D2'!J5+'D3'!J5+'D4'!J5+'D5'!J5+'D6'!J5+'D7'!J5+'D8'!J5+'D9'!J5+'D10'!J5+'D11-13'!J5+'D12'!J5+'D14'!J5</f>
        <v>0</v>
      </c>
      <c r="K5">
        <f>'D1'!K5+'D2'!K5+'D3'!K5+'D4'!K5+'D5'!K5+'D6'!K5+'D7'!K5+'D8'!K5+'D9'!K5+'D10'!K5+'D11-13'!K5+'D12'!K5+'D14'!K5</f>
        <v>0</v>
      </c>
      <c r="L5">
        <f>'D1'!L5+'D2'!L5+'D3'!L5+'D4'!L5+'D5'!L5+'D6'!L5+'D7'!L5+'D8'!L5+'D9'!L5+'D10'!L5+'D11-13'!L5+'D12'!L5+'D14'!L5</f>
        <v>0</v>
      </c>
      <c r="M5">
        <f>L5-I5</f>
        <v>0</v>
      </c>
    </row>
    <row r="6" spans="1:13" x14ac:dyDescent="0.3">
      <c r="A6" t="s">
        <v>4</v>
      </c>
      <c r="B6">
        <f>'D1'!B6+'D2'!B6+'D3'!B6+'D4'!B6+'D5'!B6+'D6'!B6+'D7'!B6+'D8'!B6+'D9'!B6+'D10'!B6+'D11-13'!B6+'D12'!B6+'D14'!B6</f>
        <v>1829</v>
      </c>
      <c r="C6">
        <f>'D1'!C6+'D2'!C6+'D3'!C6+'D4'!C6+'D5'!C6+'D6'!C6+'D7'!C6+'D8'!C6+'D9'!C6+'D10'!C6+'D11-13'!C6+'D12'!C6+'D14'!C6</f>
        <v>732</v>
      </c>
      <c r="D6">
        <f>'D1'!D6+'D2'!D6+'D3'!D6+'D4'!D6+'D5'!D6+'D6'!D6+'D7'!D6+'D8'!D6+'D9'!D6+'D10'!D6+'D11-13'!D6+'D12'!D6+'D14'!D6</f>
        <v>504</v>
      </c>
      <c r="E6">
        <f>'D1'!E6+'D2'!E6+'D3'!E6+'D4'!E6+'D5'!E6+'D6'!E6+'D7'!E6+'D8'!E6+'D9'!E6+'D10'!E6+'D11-13'!E6+'D12'!E6+'D14'!E6</f>
        <v>584</v>
      </c>
      <c r="F6">
        <f t="shared" ref="F6:F9" si="0">E6-B6</f>
        <v>-1245</v>
      </c>
      <c r="H6" t="s">
        <v>20</v>
      </c>
      <c r="I6">
        <f>'D1'!I6+'D2'!I6+'D3'!I6+'D4'!I6+'D5'!I6+'D6'!I6+'D7'!I6+'D8'!I6+'D9'!I6+'D10'!I6+'D11-13'!I6+'D12'!I6+'D14'!I6</f>
        <v>61</v>
      </c>
      <c r="J6">
        <f>'D1'!J6+'D2'!J6+'D3'!J6+'D4'!J6+'D5'!J6+'D6'!J6+'D7'!J6+'D8'!J6+'D9'!J6+'D10'!J6+'D11-13'!J6+'D12'!J6+'D14'!J6</f>
        <v>0</v>
      </c>
      <c r="K6">
        <f>'D1'!K6+'D2'!K6+'D3'!K6+'D4'!K6+'D5'!K6+'D6'!K6+'D7'!K6+'D8'!K6+'D9'!K6+'D10'!K6+'D11-13'!K6+'D12'!K6+'D14'!K6</f>
        <v>35</v>
      </c>
      <c r="L6">
        <f>'D1'!L6+'D2'!L6+'D3'!L6+'D4'!L6+'D5'!L6+'D6'!L6+'D7'!L6+'D8'!L6+'D9'!L6+'D10'!L6+'D11-13'!L6+'D12'!L6+'D14'!L6</f>
        <v>55</v>
      </c>
      <c r="M6">
        <f t="shared" ref="M6:M21" si="1">L6-I6</f>
        <v>-6</v>
      </c>
    </row>
    <row r="7" spans="1:13" x14ac:dyDescent="0.3">
      <c r="A7" t="s">
        <v>5</v>
      </c>
      <c r="B7">
        <f>'D1'!B7+'D2'!B7+'D3'!B7+'D4'!B7+'D5'!B7+'D6'!B7+'D7'!B7+'D8'!B7+'D9'!B7+'D10'!B7+'D11-13'!B7+'D12'!B7+'D14'!B7</f>
        <v>6435</v>
      </c>
      <c r="C7">
        <f>'D1'!C7+'D2'!C7+'D3'!C7+'D4'!C7+'D5'!C7+'D6'!C7+'D7'!C7+'D8'!C7+'D9'!C7+'D10'!C7+'D11-13'!C7+'D12'!C7+'D14'!C7</f>
        <v>5226</v>
      </c>
      <c r="D7">
        <f>'D1'!D7+'D2'!D7+'D3'!D7+'D4'!D7+'D5'!D7+'D6'!D7+'D7'!D7+'D8'!D7+'D9'!D7+'D10'!D7+'D11-13'!D7+'D12'!D7+'D14'!D7</f>
        <v>5217</v>
      </c>
      <c r="E7">
        <f>'D1'!E7+'D2'!E7+'D3'!E7+'D4'!E7+'D5'!E7+'D6'!E7+'D7'!E7+'D8'!E7+'D9'!E7+'D10'!E7+'D11-13'!E7+'D12'!E7+'D14'!E7</f>
        <v>4388</v>
      </c>
      <c r="F7">
        <f t="shared" si="0"/>
        <v>-2047</v>
      </c>
      <c r="H7" t="s">
        <v>21</v>
      </c>
      <c r="I7">
        <f>'D1'!I7+'D2'!I7+'D3'!I7+'D4'!I7+'D5'!I7+'D6'!I7+'D7'!I7+'D8'!I7+'D9'!I7+'D10'!I7+'D11-13'!I7+'D12'!I7+'D14'!I7</f>
        <v>561</v>
      </c>
      <c r="J7">
        <f>'D1'!J7+'D2'!J7+'D3'!J7+'D4'!J7+'D5'!J7+'D6'!J7+'D7'!J7+'D8'!J7+'D9'!J7+'D10'!J7+'D11-13'!J7+'D12'!J7+'D14'!J7</f>
        <v>279</v>
      </c>
      <c r="K7">
        <f>'D1'!K7+'D2'!K7+'D3'!K7+'D4'!K7+'D5'!K7+'D6'!K7+'D7'!K7+'D8'!K7+'D9'!K7+'D10'!K7+'D11-13'!K7+'D12'!K7+'D14'!K7</f>
        <v>251</v>
      </c>
      <c r="L7">
        <f>'D1'!L7+'D2'!L7+'D3'!L7+'D4'!L7+'D5'!L7+'D6'!L7+'D7'!L7+'D8'!L7+'D9'!L7+'D10'!L7+'D11-13'!L7+'D12'!L7+'D14'!L7</f>
        <v>273</v>
      </c>
      <c r="M7">
        <f t="shared" si="1"/>
        <v>-288</v>
      </c>
    </row>
    <row r="8" spans="1:13" x14ac:dyDescent="0.3">
      <c r="A8" t="s">
        <v>6</v>
      </c>
      <c r="B8">
        <f>'D1'!B8+'D2'!B8+'D3'!B8+'D4'!B8+'D5'!B8+'D6'!B8+'D7'!B8+'D8'!B8+'D9'!B8+'D10'!B8+'D11-13'!B8+'D12'!B8+'D14'!B8</f>
        <v>3946</v>
      </c>
      <c r="C8">
        <f>'D1'!C8+'D2'!C8+'D3'!C8+'D4'!C8+'D5'!C8+'D6'!C8+'D7'!C8+'D8'!C8+'D9'!C8+'D10'!C8+'D11-13'!C8+'D12'!C8+'D14'!C8</f>
        <v>2694</v>
      </c>
      <c r="D8">
        <f>'D1'!D8+'D2'!D8+'D3'!D8+'D4'!D8+'D5'!D8+'D6'!D8+'D7'!D8+'D8'!D8+'D9'!D8+'D10'!D8+'D11-13'!D8+'D12'!D8+'D14'!D8</f>
        <v>3778</v>
      </c>
      <c r="E8">
        <f>'D1'!E8+'D2'!E8+'D3'!E8+'D4'!E8+'D5'!E8+'D6'!E8+'D7'!E8+'D8'!E8+'D9'!E8+'D10'!E8+'D11-13'!E8+'D12'!E8+'D14'!E8</f>
        <v>2857</v>
      </c>
      <c r="F8">
        <f t="shared" si="0"/>
        <v>-1089</v>
      </c>
      <c r="H8" t="s">
        <v>23</v>
      </c>
      <c r="I8">
        <f>'D1'!I8+'D2'!I8+'D3'!I8+'D4'!I8+'D5'!I8+'D6'!I8+'D7'!I8+'D8'!I8+'D9'!I8+'D10'!I8+'D11-13'!I8+'D12'!I8+'D14'!I8</f>
        <v>1451</v>
      </c>
      <c r="J8">
        <f>'D1'!J8+'D2'!J8+'D3'!J8+'D4'!J8+'D5'!J8+'D6'!J8+'D7'!J8+'D8'!J8+'D9'!J8+'D10'!J8+'D11-13'!J8+'D12'!J8+'D14'!J8</f>
        <v>1072</v>
      </c>
      <c r="K8">
        <f>'D1'!K8+'D2'!K8+'D3'!K8+'D4'!K8+'D5'!K8+'D6'!K8+'D7'!K8+'D8'!K8+'D9'!K8+'D10'!K8+'D11-13'!K8+'D12'!K8+'D14'!K8</f>
        <v>1109</v>
      </c>
      <c r="L8">
        <f>'D1'!L8+'D2'!L8+'D3'!L8+'D4'!L8+'D5'!L8+'D6'!L8+'D7'!L8+'D8'!L8+'D9'!L8+'D10'!L8+'D11-13'!L8+'D12'!L8+'D14'!L8</f>
        <v>1017</v>
      </c>
      <c r="M8">
        <f t="shared" si="1"/>
        <v>-434</v>
      </c>
    </row>
    <row r="9" spans="1:13" x14ac:dyDescent="0.3">
      <c r="A9" t="s">
        <v>22</v>
      </c>
      <c r="B9">
        <f>'D1'!B9+'D2'!B9+'D3'!B9+'D4'!B9+'D5'!B9+'D6'!B9+'D7'!B9+'D8'!B9+'D9'!B9+'D10'!B9+'D11-13'!B9+'D12'!B9+'D14'!B9</f>
        <v>12210</v>
      </c>
      <c r="C9">
        <f>SUM(C5:C8)</f>
        <v>8652</v>
      </c>
      <c r="D9">
        <f>SUM(D5:D8)</f>
        <v>9499</v>
      </c>
      <c r="E9">
        <f>SUM(E5:E8)</f>
        <v>7829</v>
      </c>
      <c r="F9">
        <f t="shared" si="0"/>
        <v>-4381</v>
      </c>
      <c r="H9" t="s">
        <v>24</v>
      </c>
      <c r="I9">
        <f>'D1'!I9+'D2'!I9+'D3'!I9+'D4'!I9+'D5'!I9+'D6'!I9+'D7'!I9+'D8'!I9+'D9'!I9+'D10'!I9+'D11-13'!I9+'D12'!I9+'D14'!I9</f>
        <v>2875</v>
      </c>
      <c r="J9">
        <f>'D1'!J9+'D2'!J9+'D3'!J9+'D4'!J9+'D5'!J9+'D6'!J9+'D7'!J9+'D8'!J9+'D9'!J9+'D10'!J9+'D11-13'!J9+'D12'!J9+'D14'!J9</f>
        <v>1991</v>
      </c>
      <c r="K9">
        <f>'D1'!K9+'D2'!K9+'D3'!K9+'D4'!K9+'D5'!K9+'D6'!K9+'D7'!K9+'D8'!K9+'D9'!K9+'D10'!K9+'D11-13'!K9+'D12'!K9+'D14'!K9</f>
        <v>1878</v>
      </c>
      <c r="L9">
        <f>'D1'!L9+'D2'!L9+'D3'!L9+'D4'!L9+'D5'!L9+'D6'!L9+'D7'!L9+'D8'!L9+'D9'!L9+'D10'!L9+'D11-13'!L9+'D12'!L9+'D14'!L9</f>
        <v>1632</v>
      </c>
      <c r="M9">
        <f t="shared" si="1"/>
        <v>-1243</v>
      </c>
    </row>
    <row r="10" spans="1:13" x14ac:dyDescent="0.3">
      <c r="H10" t="s">
        <v>25</v>
      </c>
      <c r="I10">
        <f>'D1'!I10+'D2'!I10+'D3'!I10+'D4'!I10+'D5'!I10+'D6'!I10+'D7'!I10+'D8'!I10+'D9'!I10+'D10'!I10+'D11-13'!I10+'D12'!I10+'D14'!I10</f>
        <v>3240</v>
      </c>
      <c r="J10">
        <f>'D1'!J10+'D2'!J10+'D3'!J10+'D4'!J10+'D5'!J10+'D6'!J10+'D7'!J10+'D8'!J10+'D9'!J10+'D10'!J10+'D11-13'!J10+'D12'!J10+'D14'!J10</f>
        <v>2618</v>
      </c>
      <c r="K10">
        <f>'D1'!K10+'D2'!K10+'D3'!K10+'D4'!K10+'D5'!K10+'D6'!K10+'D7'!K10+'D8'!K10+'D9'!K10+'D10'!K10+'D11-13'!K10+'D12'!K10+'D14'!K10</f>
        <v>2480</v>
      </c>
      <c r="L10">
        <f>'D1'!L10+'D2'!L10+'D3'!L10+'D4'!L10+'D5'!L10+'D6'!L10+'D7'!L10+'D8'!L10+'D9'!L10+'D10'!L10+'D11-13'!L10+'D12'!L10+'D14'!L10</f>
        <v>2069</v>
      </c>
      <c r="M10">
        <f t="shared" si="1"/>
        <v>-1171</v>
      </c>
    </row>
    <row r="11" spans="1:13" x14ac:dyDescent="0.3">
      <c r="H11" t="s">
        <v>26</v>
      </c>
      <c r="I11">
        <f>'D1'!I11+'D2'!I11+'D3'!I11+'D4'!I11+'D5'!I11+'D6'!I11+'D7'!I11+'D8'!I11+'D9'!I11+'D10'!I11+'D11-13'!I11+'D12'!I11+'D14'!I11</f>
        <v>4022</v>
      </c>
      <c r="J11">
        <f>'D1'!J11+'D2'!J11+'D3'!J11+'D4'!J11+'D5'!J11+'D6'!J11+'D7'!J11+'D8'!J11+'D9'!J11+'D10'!J11+'D11-13'!J11+'D12'!J11+'D14'!J11</f>
        <v>2692</v>
      </c>
      <c r="K11">
        <f>'D1'!K11+'D2'!K11+'D3'!K11+'D4'!K11+'D5'!K11+'D6'!K11+'D7'!K11+'D8'!K11+'D9'!K11+'D10'!K11+'D11-13'!K11+'D12'!K11+'D14'!K11</f>
        <v>3746</v>
      </c>
      <c r="L11">
        <f>'D1'!L11+'D2'!L11+'D3'!L11+'D4'!L11+'D5'!L11+'D6'!L11+'D7'!L11+'D8'!L11+'D9'!L11+'D10'!L11+'D11-13'!L11+'D12'!L11+'D14'!L11</f>
        <v>2783</v>
      </c>
      <c r="M11">
        <f t="shared" si="1"/>
        <v>-1239</v>
      </c>
    </row>
    <row r="12" spans="1:13" x14ac:dyDescent="0.3">
      <c r="H12" t="s">
        <v>22</v>
      </c>
      <c r="I12">
        <f>'D1'!I12+'D2'!I12+'D3'!I12+'D4'!I12+'D5'!I12+'D6'!I12+'D7'!I12+'D8'!I12+'D9'!I12+'D10'!I12+'D11-13'!I12+'D12'!I12+'D14'!I12</f>
        <v>12210</v>
      </c>
      <c r="J12">
        <f>'D1'!J12+'D2'!J12+'D3'!J12+'D4'!J12+'D5'!J12+'D6'!J12+'D7'!J12+'D8'!J12+'D9'!J12+'D10'!J12+'D11-13'!J12+'D12'!J12+'D14'!J12</f>
        <v>8652</v>
      </c>
      <c r="K12">
        <f>'D1'!K12+'D2'!K12+'D3'!K12+'D4'!K12+'D5'!K12+'D6'!K12+'D7'!K12+'D8'!K12+'D9'!K12+'D10'!K12+'D11-13'!K12+'D12'!K12+'D14'!K12</f>
        <v>9499</v>
      </c>
      <c r="L12">
        <f>'D1'!L12+'D2'!L12+'D3'!L12+'D4'!L12+'D5'!L12+'D6'!L12+'D7'!L12+'D8'!L12+'D9'!L12+'D10'!L12+'D11-13'!L12+'D12'!L12+'D14'!L12</f>
        <v>7829</v>
      </c>
      <c r="M12">
        <f t="shared" si="1"/>
        <v>-4381</v>
      </c>
    </row>
    <row r="14" spans="1:13" x14ac:dyDescent="0.3">
      <c r="A14" t="s">
        <v>7</v>
      </c>
      <c r="B14">
        <f>'D1'!B14+'D2'!B14+'D3'!B14+'D4'!B14+'D5'!B14+'D6'!B14+'D7'!B14+'D8'!B14+'D9'!B14+'D10'!B14+'D11-13'!B14+'D12'!B14+'D14'!B14</f>
        <v>0</v>
      </c>
      <c r="C14">
        <f>'D1'!C14+'D2'!C14+'D3'!C14+'D4'!C14+'D5'!C14+'D6'!C14+'D7'!C14+'D8'!C14+'D9'!C14+'D10'!C14+'D11-13'!C14+'D12'!C14+'D14'!C14</f>
        <v>0</v>
      </c>
      <c r="D14">
        <f>'D1'!D14+'D2'!D14+'D3'!D14+'D4'!D14+'D5'!D14+'D6'!D14+'D7'!D14+'D8'!D14+'D9'!D14+'D10'!D14+'D11-13'!D14+'D12'!D14+'D14'!D14</f>
        <v>0</v>
      </c>
      <c r="E14">
        <f>'D1'!E14+'D2'!E14+'D3'!E14+'D4'!E14+'D5'!E14+'D6'!E14+'D7'!E14+'D8'!E14+'D9'!E14+'D10'!E14+'D11-13'!E14+'D12'!E14+'D14'!E14</f>
        <v>0</v>
      </c>
      <c r="F14">
        <f>E14-B14</f>
        <v>0</v>
      </c>
      <c r="H14" t="s">
        <v>27</v>
      </c>
      <c r="I14">
        <f>'D1'!I14+'D2'!I14+'D3'!I14+'D4'!I14+'D5'!I14+'D6'!I14+'D7'!I14+'D8'!I14+'D9'!I14+'D10'!I14+'D11-13'!I14+'D12'!I14+'D14'!I14</f>
        <v>0</v>
      </c>
      <c r="J14">
        <f>'D1'!J14+'D2'!J14+'D3'!J14+'D4'!J14+'D5'!J14+'D6'!J14+'D7'!J14+'D8'!J14+'D9'!J14+'D10'!J14+'D11-13'!J14+'D12'!J14+'D14'!J14</f>
        <v>0</v>
      </c>
      <c r="K14">
        <f>'D1'!K14+'D2'!K14+'D3'!K14+'D4'!K14+'D5'!K14+'D6'!K14+'D7'!K14+'D8'!K14+'D9'!K14+'D10'!K14+'D11-13'!K14+'D12'!K14+'D14'!K14</f>
        <v>0</v>
      </c>
      <c r="L14">
        <f>'D1'!L14+'D2'!L14+'D3'!L14+'D4'!L14+'D5'!L14+'D6'!L14+'D7'!L14+'D8'!L14+'D9'!L14+'D10'!L14+'D11-13'!L14+'D12'!L14+'D14'!L14</f>
        <v>0</v>
      </c>
      <c r="M14">
        <f t="shared" si="1"/>
        <v>0</v>
      </c>
    </row>
    <row r="15" spans="1:13" x14ac:dyDescent="0.3">
      <c r="A15" t="s">
        <v>8</v>
      </c>
      <c r="B15">
        <f>'D1'!B15+'D2'!B15+'D3'!B15+'D4'!B15+'D5'!B15+'D6'!B15+'D7'!B15+'D8'!B15+'D9'!B15+'D10'!B15+'D11-13'!B15+'D12'!B15+'D14'!B15</f>
        <v>445</v>
      </c>
      <c r="C15">
        <f>'D1'!C15+'D2'!C15+'D3'!C15+'D4'!C15+'D5'!C15+'D6'!C15+'D7'!C15+'D8'!C15+'D9'!C15+'D10'!C15+'D11-13'!C15+'D12'!C15+'D14'!C15</f>
        <v>407</v>
      </c>
      <c r="D15">
        <f>'D1'!D15+'D2'!D15+'D3'!D15+'D4'!D15+'D5'!D15+'D6'!D15+'D7'!D15+'D8'!D15+'D9'!D15+'D10'!D15+'D11-13'!D15+'D12'!D15+'D14'!D15</f>
        <v>251</v>
      </c>
      <c r="E15">
        <f>'D1'!E15+'D2'!E15+'D3'!E15+'D4'!E15+'D5'!E15+'D6'!E15+'D7'!E15+'D8'!E15+'D9'!E15+'D10'!E15+'D11-13'!E15+'D12'!E15+'D14'!E15</f>
        <v>236</v>
      </c>
      <c r="F15">
        <f t="shared" ref="F15:F17" si="2">E15-B15</f>
        <v>-209</v>
      </c>
      <c r="H15" t="s">
        <v>28</v>
      </c>
      <c r="I15">
        <f>'D1'!I15+'D2'!I15+'D3'!I15+'D4'!I15+'D5'!I15+'D6'!I15+'D7'!I15+'D8'!I15+'D9'!I15+'D10'!I15+'D11-13'!I15+'D12'!I15+'D14'!I15</f>
        <v>20</v>
      </c>
      <c r="J15">
        <f>'D1'!J15+'D2'!J15+'D3'!J15+'D4'!J15+'D5'!J15+'D6'!J15+'D7'!J15+'D8'!J15+'D9'!J15+'D10'!J15+'D11-13'!J15+'D12'!J15+'D14'!J15</f>
        <v>15</v>
      </c>
      <c r="K15">
        <f>'D1'!K15+'D2'!K15+'D3'!K15+'D4'!K15+'D5'!K15+'D6'!K15+'D7'!K15+'D8'!K15+'D9'!K15+'D10'!K15+'D11-13'!K15+'D12'!K15+'D14'!K15</f>
        <v>7</v>
      </c>
      <c r="L15">
        <f>'D1'!L15+'D2'!L15+'D3'!L15+'D4'!L15+'D5'!L15+'D6'!L15+'D7'!L15+'D8'!L15+'D9'!L15+'D10'!L15+'D11-13'!L15+'D12'!L15+'D14'!L15</f>
        <v>7</v>
      </c>
      <c r="M15">
        <f t="shared" si="1"/>
        <v>-13</v>
      </c>
    </row>
    <row r="16" spans="1:13" x14ac:dyDescent="0.3">
      <c r="A16" t="s">
        <v>9</v>
      </c>
      <c r="B16">
        <f>'D1'!B16+'D2'!B16+'D3'!B16+'D4'!B16+'D5'!B16+'D6'!B16+'D7'!B16+'D8'!B16+'D9'!B16+'D10'!B16+'D11-13'!B16+'D12'!B16+'D14'!B16</f>
        <v>2706</v>
      </c>
      <c r="C16">
        <f>'D1'!C16+'D2'!C16+'D3'!C16+'D4'!C16+'D5'!C16+'D6'!C16+'D7'!C16+'D8'!C16+'D9'!C16+'D10'!C16+'D11-13'!C16+'D12'!C16+'D14'!C16</f>
        <v>1740</v>
      </c>
      <c r="D16">
        <f>'D1'!D16+'D2'!D16+'D3'!D16+'D4'!D16+'D5'!D16+'D6'!D16+'D7'!D16+'D8'!D16+'D9'!D16+'D10'!D16+'D11-13'!D16+'D12'!D16+'D14'!D16</f>
        <v>2105</v>
      </c>
      <c r="E16">
        <f>'D1'!E16+'D2'!E16+'D3'!E16+'D4'!E16+'D5'!E16+'D6'!E16+'D7'!E16+'D8'!E16+'D9'!E16+'D10'!E16+'D11-13'!E16+'D12'!E16+'D14'!E16</f>
        <v>2004</v>
      </c>
      <c r="F16">
        <f t="shared" si="2"/>
        <v>-702</v>
      </c>
      <c r="H16" t="s">
        <v>29</v>
      </c>
      <c r="I16">
        <f>'D1'!I16+'D2'!I16+'D3'!I16+'D4'!I16+'D5'!I16+'D6'!I16+'D7'!I16+'D8'!I16+'D9'!I16+'D10'!I16+'D11-13'!I16+'D12'!I16+'D14'!I16</f>
        <v>232</v>
      </c>
      <c r="J16">
        <f>'D1'!J16+'D2'!J16+'D3'!J16+'D4'!J16+'D5'!J16+'D6'!J16+'D7'!J16+'D8'!J16+'D9'!J16+'D10'!J16+'D11-13'!J16+'D12'!J16+'D14'!J16</f>
        <v>160</v>
      </c>
      <c r="K16">
        <f>'D1'!K16+'D2'!K16+'D3'!K16+'D4'!K16+'D5'!K16+'D6'!K16+'D7'!K16+'D8'!K16+'D9'!K16+'D10'!K16+'D11-13'!K16+'D12'!K16+'D14'!K16</f>
        <v>90</v>
      </c>
      <c r="L16">
        <f>'D1'!L16+'D2'!L16+'D3'!L16+'D4'!L16+'D5'!L16+'D6'!L16+'D7'!L16+'D8'!L16+'D9'!L16+'D10'!L16+'D11-13'!L16+'D12'!L16+'D14'!L16</f>
        <v>89</v>
      </c>
      <c r="M16">
        <f t="shared" si="1"/>
        <v>-143</v>
      </c>
    </row>
    <row r="17" spans="1:13" x14ac:dyDescent="0.3">
      <c r="A17" t="s">
        <v>10</v>
      </c>
      <c r="B17">
        <f>'D1'!B17+'D2'!B17+'D3'!B17+'D4'!B17+'D5'!B17+'D6'!B17+'D7'!B17+'D8'!B17+'D9'!B17+'D10'!B17+'D11-13'!B17+'D12'!B17+'D14'!B17</f>
        <v>2231</v>
      </c>
      <c r="C17">
        <f>'D1'!C17+'D2'!C17+'D3'!C17+'D4'!C17+'D5'!C17+'D6'!C17+'D7'!C17+'D8'!C17+'D9'!C17+'D10'!C17+'D11-13'!C17+'D12'!C17+'D14'!C17</f>
        <v>1946</v>
      </c>
      <c r="D17">
        <f>'D1'!D17+'D2'!D17+'D3'!D17+'D4'!D17+'D5'!D17+'D6'!D17+'D7'!D17+'D8'!D17+'D9'!D17+'D10'!D17+'D11-13'!D17+'D12'!D17+'D14'!D17</f>
        <v>2859</v>
      </c>
      <c r="E17">
        <f>'D1'!E17+'D2'!E17+'D3'!E17+'D4'!E17+'D5'!E17+'D6'!E17+'D7'!E17+'D8'!E17+'D9'!E17+'D10'!E17+'D11-13'!E17+'D12'!E17+'D14'!E17</f>
        <v>2230</v>
      </c>
      <c r="F17">
        <f t="shared" si="2"/>
        <v>-1</v>
      </c>
      <c r="H17" t="s">
        <v>30</v>
      </c>
      <c r="I17">
        <f>'D1'!I17+'D2'!I17+'D3'!I17+'D4'!I17+'D5'!I17+'D6'!I17+'D7'!I17+'D8'!I17+'D9'!I17+'D10'!I17+'D11-13'!I17+'D12'!I17+'D14'!I17</f>
        <v>483</v>
      </c>
      <c r="J17">
        <f>'D1'!J17+'D2'!J17+'D3'!J17+'D4'!J17+'D5'!J17+'D6'!J17+'D7'!J17+'D8'!J17+'D9'!J17+'D10'!J17+'D11-13'!J17+'D12'!J17+'D14'!J17</f>
        <v>378</v>
      </c>
      <c r="K17">
        <f>'D1'!K17+'D2'!K17+'D3'!K17+'D4'!K17+'D5'!K17+'D6'!K17+'D7'!K17+'D8'!K17+'D9'!K17+'D10'!K17+'D11-13'!K17+'D12'!K17+'D14'!K17</f>
        <v>437</v>
      </c>
      <c r="L17">
        <f>'D1'!L17+'D2'!L17+'D3'!L17+'D4'!L17+'D5'!L17+'D6'!L17+'D7'!L17+'D8'!L17+'D9'!L17+'D10'!L17+'D11-13'!L17+'D12'!L17+'D14'!L17</f>
        <v>340</v>
      </c>
      <c r="M17">
        <f t="shared" si="1"/>
        <v>-143</v>
      </c>
    </row>
    <row r="18" spans="1:13" x14ac:dyDescent="0.3">
      <c r="A18" t="s">
        <v>22</v>
      </c>
      <c r="B18">
        <f>SUM(B14:B17)</f>
        <v>5382</v>
      </c>
      <c r="C18">
        <f t="shared" ref="C18:F18" si="3">SUM(C14:C17)</f>
        <v>4093</v>
      </c>
      <c r="D18" s="4">
        <f t="shared" si="3"/>
        <v>5215</v>
      </c>
      <c r="E18" s="4">
        <f t="shared" si="3"/>
        <v>4470</v>
      </c>
      <c r="F18" s="4">
        <f t="shared" si="3"/>
        <v>-912</v>
      </c>
      <c r="H18" t="s">
        <v>31</v>
      </c>
      <c r="I18">
        <f>'D1'!I18+'D2'!I18+'D3'!I18+'D4'!I18+'D5'!I18+'D6'!I18+'D7'!I18+'D8'!I18+'D9'!I18+'D10'!I18+'D11-13'!I18+'D12'!I18+'D14'!I18</f>
        <v>935</v>
      </c>
      <c r="J18">
        <f>'D1'!J18+'D2'!J18+'D3'!J18+'D4'!J18+'D5'!J18+'D6'!J18+'D7'!J18+'D8'!J18+'D9'!J18+'D10'!J18+'D11-13'!J18+'D12'!J18+'D14'!J18</f>
        <v>659</v>
      </c>
      <c r="K18">
        <f>'D1'!K18+'D2'!K18+'D3'!K18+'D4'!K18+'D5'!K18+'D6'!K18+'D7'!K18+'D8'!K18+'D9'!K18+'D10'!K18+'D11-13'!K18+'D12'!K18+'D14'!K18</f>
        <v>740</v>
      </c>
      <c r="L18">
        <f>'D1'!L18+'D2'!L18+'D3'!L18+'D4'!L18+'D5'!L18+'D6'!L18+'D7'!L18+'D8'!L18+'D9'!L18+'D10'!L18+'D11-13'!L18+'D12'!L18+'D14'!L18</f>
        <v>671</v>
      </c>
      <c r="M18">
        <f t="shared" si="1"/>
        <v>-264</v>
      </c>
    </row>
    <row r="19" spans="1:13" x14ac:dyDescent="0.3">
      <c r="H19" t="s">
        <v>32</v>
      </c>
      <c r="I19">
        <f>'D1'!I19+'D2'!I19+'D3'!I19+'D4'!I19+'D5'!I19+'D6'!I19+'D7'!I19+'D8'!I19+'D9'!I19+'D10'!I19+'D11-13'!I19+'D12'!I19+'D14'!I19</f>
        <v>1542</v>
      </c>
      <c r="J19">
        <f>'D1'!J19+'D2'!J19+'D3'!J19+'D4'!J19+'D5'!J19+'D6'!J19+'D7'!J19+'D8'!J19+'D9'!J19+'D10'!J19+'D11-13'!J19+'D12'!J19+'D14'!J19</f>
        <v>1033</v>
      </c>
      <c r="K19">
        <f>'D1'!K19+'D2'!K19+'D3'!K19+'D4'!K19+'D5'!K19+'D6'!K19+'D7'!K19+'D8'!K19+'D9'!K19+'D10'!K19+'D11-13'!K19+'D12'!K19+'D14'!K19</f>
        <v>1198</v>
      </c>
      <c r="L19">
        <f>'D1'!L19+'D2'!L19+'D3'!L19+'D4'!L19+'D5'!L19+'D6'!L19+'D7'!L19+'D8'!L19+'D9'!L19+'D10'!L19+'D11-13'!L19+'D12'!L19+'D14'!L19</f>
        <v>1224</v>
      </c>
      <c r="M19">
        <f t="shared" si="1"/>
        <v>-318</v>
      </c>
    </row>
    <row r="20" spans="1:13" x14ac:dyDescent="0.3">
      <c r="A20" t="s">
        <v>53</v>
      </c>
      <c r="B20">
        <f>B9+B18</f>
        <v>17592</v>
      </c>
      <c r="C20">
        <f t="shared" ref="C20:E20" si="4">C9+C18</f>
        <v>12745</v>
      </c>
      <c r="D20">
        <f t="shared" si="4"/>
        <v>14714</v>
      </c>
      <c r="E20">
        <f t="shared" si="4"/>
        <v>12299</v>
      </c>
      <c r="F20">
        <f>E20-B20</f>
        <v>-5293</v>
      </c>
      <c r="H20" t="s">
        <v>33</v>
      </c>
      <c r="I20">
        <f>'D1'!I20+'D2'!I20+'D3'!I20+'D4'!I20+'D5'!I20+'D6'!I20+'D7'!I20+'D8'!I20+'D9'!I20+'D10'!I20+'D11-13'!I20+'D12'!I20+'D14'!I20</f>
        <v>2170</v>
      </c>
      <c r="J20">
        <f>'D1'!J20+'D2'!J20+'D3'!J20+'D4'!J20+'D5'!J20+'D6'!J20+'D7'!J20+'D8'!J20+'D9'!J20+'D10'!J20+'D11-13'!J20+'D12'!J20+'D14'!J20</f>
        <v>1848</v>
      </c>
      <c r="K20">
        <f>'D1'!K20+'D2'!K20+'D3'!K20+'D4'!K20+'D5'!K20+'D6'!K20+'D7'!K20+'D8'!K20+'D9'!K20+'D10'!K20+'D11-13'!K20+'D12'!K20+'D14'!K20</f>
        <v>2743</v>
      </c>
      <c r="L20">
        <f>'D1'!L20+'D2'!L20+'D3'!L20+'D4'!L20+'D5'!L20+'D6'!L20+'D7'!L20+'D8'!L20+'D9'!L20+'D10'!L20+'D11-13'!L20+'D12'!L20+'D14'!L20</f>
        <v>2139</v>
      </c>
      <c r="M20">
        <f t="shared" si="1"/>
        <v>-31</v>
      </c>
    </row>
    <row r="21" spans="1:13" x14ac:dyDescent="0.3">
      <c r="H21" t="s">
        <v>22</v>
      </c>
      <c r="I21">
        <f>'D1'!I21+'D2'!I21+'D3'!I21+'D4'!I21+'D5'!I21+'D6'!I21+'D7'!I21+'D8'!I21+'D9'!I21+'D10'!I21+'D11-13'!I21+'D12'!I21+'D14'!I21</f>
        <v>5382</v>
      </c>
      <c r="J21">
        <f>'D1'!J21+'D2'!J21+'D3'!J21+'D4'!J21+'D5'!J21+'D6'!J21+'D7'!J21+'D8'!J21+'D9'!J21+'D10'!J21+'D11-13'!J21+'D12'!J21+'D14'!J21</f>
        <v>4093</v>
      </c>
      <c r="K21">
        <f>'D1'!K21+'D2'!K21+'D3'!K21+'D4'!K21+'D5'!K21+'D6'!K21+'D7'!K21+'D8'!K21+'D9'!K21+'D10'!K21+'D11-13'!K21+'D12'!K21+'D14'!K21</f>
        <v>5215</v>
      </c>
      <c r="L21">
        <f>'D1'!L21+'D2'!L21+'D3'!L21+'D4'!L21+'D5'!L21+'D6'!L21+'D7'!L21+'D8'!L21+'D9'!L21+'D10'!L21+'D11-13'!L21+'D12'!L21+'D14'!L21</f>
        <v>4470</v>
      </c>
      <c r="M21">
        <f t="shared" si="1"/>
        <v>-912</v>
      </c>
    </row>
    <row r="23" spans="1:13" x14ac:dyDescent="0.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 x14ac:dyDescent="0.3">
      <c r="A25" t="s">
        <v>11</v>
      </c>
      <c r="B25">
        <f>'D1'!B25+'D2'!B25+'D3'!B25+'D4'!B25+'D5'!B25+'D6'!B25+'D7'!B25+'D8'!B25+'D9'!B25+'D10'!B25+'D11-13'!B25+'D12'!B25+'D14'!B25</f>
        <v>0</v>
      </c>
      <c r="C25">
        <f>'D1'!C25+'D2'!C25+'D3'!C25+'D4'!C25+'D5'!C25+'D6'!C25+'D7'!C25+'D8'!C25+'D9'!C25+'D10'!C25+'D11-13'!C25+'D12'!C25+'D14'!C25</f>
        <v>0</v>
      </c>
      <c r="D25">
        <f>'D1'!D25+'D2'!D25+'D3'!D25+'D4'!D25+'D5'!D25+'D6'!D25+'D7'!D25+'D8'!D25+'D9'!D25+'D10'!D25+'D11-13'!D25+'D12'!D25+'D14'!D25</f>
        <v>0</v>
      </c>
      <c r="E25">
        <f>'D1'!E25+'D2'!E25+'D3'!E25+'D4'!E25+'D5'!E25+'D6'!E25+'D7'!E25+'D8'!E25+'D9'!E25+'D10'!E25+'D11-13'!E25+'D12'!E25+'D14'!E25</f>
        <v>0</v>
      </c>
      <c r="F25">
        <f>E25-B25</f>
        <v>0</v>
      </c>
      <c r="H25" t="s">
        <v>34</v>
      </c>
      <c r="I25">
        <f>'D1'!I25+'D2'!I25+'D3'!I25+'D4'!I25+'D5'!I25+'D6'!I25+'D7'!I25+'D8'!I25+'D9'!I25+'D10'!I25+'D11-13'!I25+'D12'!I25+'D14'!I25</f>
        <v>75</v>
      </c>
      <c r="J25">
        <f>'D1'!J25+'D2'!J25+'D3'!J25+'D4'!J25+'D5'!J25+'D6'!J25+'D7'!J25+'D8'!J25+'D9'!J25+'D10'!J25+'D11-13'!J25+'D12'!J25+'D14'!J25</f>
        <v>49</v>
      </c>
      <c r="K25">
        <f>'D1'!K25+'D2'!K25+'D3'!K25+'D4'!K25+'D5'!K25+'D6'!K25+'D7'!K25+'D8'!K25+'D9'!K25+'D10'!K25+'D11-13'!K25+'D12'!K25+'D14'!K25</f>
        <v>41</v>
      </c>
      <c r="L25">
        <f>'D1'!L25+'D2'!L25+'D3'!L25+'D4'!L25+'D5'!L25+'D6'!L25+'D7'!L25+'D8'!L25+'D9'!L25+'D10'!L25+'D11-13'!L25+'D12'!L25+'D14'!L25</f>
        <v>63</v>
      </c>
      <c r="M25">
        <f>L25-I25</f>
        <v>-12</v>
      </c>
    </row>
    <row r="26" spans="1:13" x14ac:dyDescent="0.3">
      <c r="A26" t="s">
        <v>12</v>
      </c>
      <c r="B26">
        <f>'D1'!B26+'D2'!B26+'D3'!B26+'D4'!B26+'D5'!B26+'D6'!B26+'D7'!B26+'D8'!B26+'D9'!B26+'D10'!B26+'D11-13'!B26+'D12'!B26+'D14'!B26</f>
        <v>554</v>
      </c>
      <c r="C26">
        <f>'D1'!C26+'D2'!C26+'D3'!C26+'D4'!C26+'D5'!C26+'D6'!C26+'D7'!C26+'D8'!C26+'D9'!C26+'D10'!C26+'D11-13'!C26+'D12'!C26+'D14'!C26</f>
        <v>262</v>
      </c>
      <c r="D26">
        <f>'D1'!D26+'D2'!D26+'D3'!D26+'D4'!D26+'D5'!D26+'D6'!D26+'D7'!D26+'D8'!D26+'D9'!D26+'D10'!D26+'D11-13'!D26+'D12'!D26+'D14'!D26</f>
        <v>301</v>
      </c>
      <c r="E26">
        <f>'D1'!E26+'D2'!E26+'D3'!E26+'D4'!E26+'D5'!E26+'D6'!E26+'D7'!E26+'D8'!E26+'D9'!E26+'D10'!E26+'D11-13'!E26+'D12'!E26+'D14'!E26</f>
        <v>353</v>
      </c>
      <c r="F26">
        <f t="shared" ref="F26:F28" si="5">E26-B26</f>
        <v>-201</v>
      </c>
      <c r="H26" t="s">
        <v>35</v>
      </c>
      <c r="I26">
        <f>'D1'!I26+'D2'!I26+'D3'!I26+'D4'!I26+'D5'!I26+'D6'!I26+'D7'!I26+'D8'!I6+'D9'!I26+'D10'!I26+'D11-13'!I26+'D12'!I26+'D14'!I26</f>
        <v>51</v>
      </c>
      <c r="J26">
        <f>'D1'!J26+'D2'!J26+'D3'!J26+'D4'!J26+'D5'!J26+'D6'!J26+'D7'!J26+'D8'!J6+'D9'!J26+'D10'!J26+'D11-13'!J26+'D12'!J26+'D14'!J26</f>
        <v>16</v>
      </c>
      <c r="K26">
        <f>'D1'!K26+'D2'!K26+'D3'!K26+'D4'!K26+'D5'!K26+'D6'!K26+'D7'!K26+'D8'!K6+'D9'!K26+'D10'!K26+'D11-13'!K26+'D12'!K26+'D14'!K26</f>
        <v>27</v>
      </c>
      <c r="L26">
        <f>'D1'!L26+'D2'!L26+'D3'!L26+'D4'!L26+'D5'!L26+'D6'!L26+'D7'!L26+'D8'!L6+'D9'!L26+'D10'!L26+'D11-13'!L26+'D12'!L26+'D14'!L26</f>
        <v>0</v>
      </c>
      <c r="M26">
        <f t="shared" ref="M26:M45" si="6">L26-I26</f>
        <v>-51</v>
      </c>
    </row>
    <row r="27" spans="1:13" x14ac:dyDescent="0.3">
      <c r="A27" t="s">
        <v>13</v>
      </c>
      <c r="B27">
        <f>'D1'!B27+'D2'!B27+'D3'!B27+'D4'!B27+'D5'!B27+'D6'!B27+'D7'!B27+'D8'!B27+'D9'!B27+'D10'!B27+'D11-13'!B27+'D12'!B27+'D14'!B27</f>
        <v>2054</v>
      </c>
      <c r="C27">
        <f>'D1'!C27+'D2'!C27+'D3'!C27+'D4'!C27+'D5'!C27+'D6'!C27+'D7'!C27+'D8'!C27+'D9'!C27+'D10'!C27+'D11-13'!C27+'D12'!C27+'D14'!C27</f>
        <v>1642</v>
      </c>
      <c r="D27">
        <f>'D1'!D27+'D2'!D27+'D3'!D27+'D4'!D27+'D5'!D27+'D6'!D27+'D7'!D27+'D8'!D27+'D9'!D27+'D10'!D27+'D11-13'!D27+'D12'!D27+'D14'!D27</f>
        <v>1716</v>
      </c>
      <c r="E27">
        <f>'D1'!E27+'D2'!E27+'D3'!E27+'D4'!E27+'D5'!E27+'D6'!E27+'D7'!E27+'D8'!E27+'D9'!E27+'D10'!E27+'D11-13'!E27+'D12'!E27+'D14'!E27</f>
        <v>1132</v>
      </c>
      <c r="F27">
        <f t="shared" si="5"/>
        <v>-922</v>
      </c>
      <c r="H27" t="s">
        <v>36</v>
      </c>
      <c r="I27">
        <f>'D1'!I27+'D2'!I27+'D3'!I27+'D4'!I27+'D5'!I27+'D6'!I27+'D7'!I27+'D8'!I7+'D9'!I27+'D10'!I27+'D11-13'!I27+'D12'!I27+'D14'!I27</f>
        <v>47</v>
      </c>
      <c r="J27">
        <f>'D1'!J27+'D2'!J27+'D3'!J27+'D4'!J27+'D5'!J27+'D6'!J27+'D7'!J27+'D8'!J7+'D9'!J27+'D10'!J27+'D11-13'!J27+'D12'!J27+'D14'!J27</f>
        <v>20</v>
      </c>
      <c r="K27">
        <f>'D1'!K27+'D2'!K27+'D3'!K27+'D4'!K27+'D5'!K27+'D6'!K27+'D7'!K27+'D8'!K7+'D9'!K27+'D10'!K27+'D11-13'!K27+'D12'!K27+'D14'!K27</f>
        <v>48</v>
      </c>
      <c r="L27">
        <f>'D1'!L27+'D2'!L27+'D3'!L27+'D4'!L27+'D5'!L27+'D6'!L27+'D7'!L27+'D8'!L7+'D9'!L27+'D10'!L27+'D11-13'!L27+'D12'!L27+'D14'!L27</f>
        <v>45</v>
      </c>
      <c r="M27">
        <f t="shared" si="6"/>
        <v>-2</v>
      </c>
    </row>
    <row r="28" spans="1:13" x14ac:dyDescent="0.3">
      <c r="A28" t="s">
        <v>14</v>
      </c>
      <c r="B28">
        <f>'D1'!B28+'D2'!B28+'D3'!B28+'D4'!B28+'D5'!B28+'D6'!B28+'D7'!B28+'D8'!B28+'D9'!B28+'D10'!B28+'D11-13'!B28+'D12'!B28+'D14'!B28</f>
        <v>1620</v>
      </c>
      <c r="C28">
        <f>'D1'!C28+'D2'!C28+'D3'!C28+'D4'!C28+'D5'!C28+'D6'!C28+'D7'!C28+'D8'!C28+'D9'!C28+'D10'!C28+'D11-13'!C28+'D12'!C28+'D14'!C28</f>
        <v>1205</v>
      </c>
      <c r="D28">
        <f>'D1'!D28+'D2'!D28+'D3'!D28+'D4'!D28+'D5'!D28+'D6'!D28+'D7'!D28+'D8'!D28+'D9'!D28+'D10'!D28+'D11-13'!D28+'D12'!D28+'D14'!D28</f>
        <v>1413</v>
      </c>
      <c r="E28">
        <f>'D1'!E28+'D2'!E28+'D3'!E28+'D4'!E28+'D5'!E28+'D6'!E28+'D7'!E28+'D8'!E28+'D9'!E28+'D10'!E28+'D11-13'!E28+'D12'!E28+'D14'!E28</f>
        <v>983</v>
      </c>
      <c r="F28">
        <f t="shared" si="5"/>
        <v>-637</v>
      </c>
      <c r="H28" t="s">
        <v>37</v>
      </c>
      <c r="I28">
        <f>'D1'!I28+'D2'!I28+'D3'!I28+'D4'!I28+'D5'!I28+'D6'!I28+'D7'!I28+'D8'!I28+'D9'!I28+'D10'!I28+'D11-13'!I28+'D12'!I28+'D14'!I28</f>
        <v>175</v>
      </c>
      <c r="J28">
        <f>'D1'!J28+'D2'!J28+'D3'!J28+'D4'!J28+'D5'!J28+'D6'!J28+'D7'!J28+'D8'!J28+'D9'!J28+'D10'!J28+'D11-13'!J28+'D12'!J28+'D14'!J28</f>
        <v>78</v>
      </c>
      <c r="K28">
        <f>'D1'!K28+'D2'!K28+'D3'!K28+'D4'!K28+'D5'!K28+'D6'!K28+'D7'!K28+'D8'!K28+'D9'!K28+'D10'!K28+'D11-13'!K28+'D12'!K28+'D14'!K28</f>
        <v>66</v>
      </c>
      <c r="L28">
        <f>'D1'!L28+'D2'!L28+'D3'!L28+'D4'!L28+'D5'!L28+'D6'!L28+'D7'!L28+'D8'!L28+'D9'!L28+'D10'!L28+'D11-13'!L28+'D12'!L28+'D14'!L28</f>
        <v>76</v>
      </c>
      <c r="M28">
        <f t="shared" si="6"/>
        <v>-99</v>
      </c>
    </row>
    <row r="29" spans="1:13" x14ac:dyDescent="0.3">
      <c r="A29" t="s">
        <v>22</v>
      </c>
      <c r="B29">
        <f>SUM(B25:B28)</f>
        <v>4228</v>
      </c>
      <c r="C29">
        <f>SUM(C25:C28)</f>
        <v>3109</v>
      </c>
      <c r="D29">
        <f>SUM(D25:D28)</f>
        <v>3430</v>
      </c>
      <c r="E29">
        <f>SUM(E25:E28)</f>
        <v>2468</v>
      </c>
      <c r="F29" s="4">
        <f>SUM(F25:F28)</f>
        <v>-1760</v>
      </c>
      <c r="H29" t="s">
        <v>38</v>
      </c>
      <c r="I29">
        <f>'D1'!I29+'D2'!I29+'D3'!I29+'D4'!I29+'D5'!I29+'D6'!I29+'D7'!I29+'D8'!I29+'D9'!I29+'D10'!I29+'D11-13'!I29+'D12'!I29+'D14'!I29</f>
        <v>113</v>
      </c>
      <c r="J29">
        <f>'D1'!J29+'D2'!J29+'D3'!J29+'D4'!J29+'D5'!J29+'D6'!J29+'D7'!J29+'D8'!J29+'D9'!J29+'D10'!J29+'D11-13'!J29+'D12'!J29+'D14'!J29</f>
        <v>22</v>
      </c>
      <c r="K29">
        <f>'D1'!K29+'D2'!K29+'D3'!K29+'D4'!K29+'D5'!K29+'D6'!K29+'D7'!K29+'D8'!K29+'D9'!K29+'D10'!K29+'D11-13'!K29+'D12'!K29+'D14'!K29</f>
        <v>23</v>
      </c>
      <c r="L29">
        <f>'D1'!L29+'D2'!L29+'D3'!L29+'D4'!L29+'D5'!L29+'D6'!L29+'D7'!L29+'D8'!L29+'D9'!L29+'D10'!L29+'D11-13'!L29+'D12'!L29+'D14'!L29</f>
        <v>37</v>
      </c>
      <c r="M29">
        <f t="shared" si="6"/>
        <v>-76</v>
      </c>
    </row>
    <row r="30" spans="1:13" x14ac:dyDescent="0.3">
      <c r="H30" t="s">
        <v>39</v>
      </c>
      <c r="I30">
        <f>'D1'!I30+'D2'!I30+'D3'!I30+'D4'!I30+'D5'!I30+'D6'!I30+'D7'!I30+'D8'!I30+'D9'!I30+'D10'!I30+'D11-13'!I30+'D12'!I30+'D14'!I30</f>
        <v>376</v>
      </c>
      <c r="J30">
        <f>'D1'!J30+'D2'!J30+'D3'!J30+'D4'!J30+'D5'!J30+'D6'!J30+'D7'!J30+'D8'!J30+'D9'!J30+'D10'!J30+'D11-13'!J30+'D12'!J30+'D14'!J30</f>
        <v>160</v>
      </c>
      <c r="K30">
        <f>'D1'!K30+'D2'!K30+'D3'!K30+'D4'!K30+'D5'!K30+'D6'!K30+'D7'!K30+'D8'!K30+'D9'!K30+'D10'!K30+'D11-13'!K30+'D12'!K30+'D14'!K30</f>
        <v>113</v>
      </c>
      <c r="L30">
        <f>'D1'!L30+'D2'!L30+'D3'!L30+'D4'!L30+'D5'!L30+'D6'!L30+'D7'!L30+'D8'!L30+'D9'!L30+'D10'!L30+'D11-13'!L30+'D12'!L30+'D14'!L30</f>
        <v>107</v>
      </c>
      <c r="M30">
        <f t="shared" si="6"/>
        <v>-269</v>
      </c>
    </row>
    <row r="31" spans="1:13" x14ac:dyDescent="0.3">
      <c r="H31" t="s">
        <v>40</v>
      </c>
      <c r="I31">
        <f>'D1'!I31+'D2'!I31+'D3'!I31+'D4'!I31+'D5'!I31+'D6'!I31+'D7'!I31+'D8'!I30+'D9'!I31+'D10'!I31+'D11-13'!I31+'D12'!I31+'D14'!I31</f>
        <v>70</v>
      </c>
      <c r="J31">
        <f>'D1'!J31+'D2'!J31+'D3'!J31+'D4'!J31+'D5'!J31+'D6'!J31+'D7'!J31+'D8'!J30+'D9'!J31+'D10'!J31+'D11-13'!J31+'D12'!J31+'D14'!J31</f>
        <v>12</v>
      </c>
      <c r="K31">
        <f>'D1'!K31+'D2'!K31+'D3'!K31+'D4'!K31+'D5'!K31+'D6'!K31+'D7'!K31+'D8'!K30+'D9'!K31+'D10'!K31+'D11-13'!K31+'D12'!K31+'D14'!K31</f>
        <v>0</v>
      </c>
      <c r="L31">
        <f>'D1'!L31+'D2'!L31+'D3'!L31+'D4'!L31+'D5'!L31+'D6'!L31+'D7'!L31+'D8'!L30+'D9'!L31+'D10'!L31+'D11-13'!L31+'D12'!L31+'D14'!L31</f>
        <v>6</v>
      </c>
      <c r="M31">
        <f t="shared" si="6"/>
        <v>-64</v>
      </c>
    </row>
    <row r="32" spans="1:13" x14ac:dyDescent="0.3">
      <c r="H32" t="s">
        <v>41</v>
      </c>
      <c r="I32">
        <f>'D1'!I32+'D2'!I32+'D3'!I32+'D4'!I32+'D5'!I32+'D6'!I32+'D7'!I32+'D8'!I30+'D9'!I32+'D10'!I32+'D11-13'!I32+'D12'!I32+'D14'!I32</f>
        <v>180</v>
      </c>
      <c r="J32">
        <f>'D1'!J32+'D2'!J32+'D3'!J32+'D4'!J32+'D5'!J32+'D6'!J32+'D7'!J32+'D8'!J30+'D9'!J32+'D10'!J32+'D11-13'!J32+'D12'!J32+'D14'!J32</f>
        <v>38</v>
      </c>
      <c r="K32">
        <f>'D1'!K32+'D2'!K32+'D3'!K32+'D4'!K32+'D5'!K32+'D6'!K32+'D7'!K32+'D8'!K30+'D9'!K32+'D10'!K32+'D11-13'!K32+'D12'!K32+'D14'!K32</f>
        <v>0</v>
      </c>
      <c r="L32">
        <f>'D1'!L32+'D2'!L32+'D3'!L32+'D4'!L32+'D5'!L32+'D6'!L32+'D7'!L32+'D8'!L30+'D9'!L32+'D10'!L32+'D11-13'!L32+'D12'!L32+'D14'!L32</f>
        <v>4</v>
      </c>
      <c r="M32">
        <f t="shared" si="6"/>
        <v>-176</v>
      </c>
    </row>
    <row r="33" spans="1:13" x14ac:dyDescent="0.3">
      <c r="H33" t="s">
        <v>42</v>
      </c>
      <c r="I33">
        <f>'D1'!I33+'D2'!I33+'D3'!I33+'D4'!I33+'D5'!I33+'D6'!I33+'D7'!I33+'D8'!I33+'D9'!I33+'D10'!I33+'D11-13'!I33+'D12'!I33+'D14'!I33</f>
        <v>3141</v>
      </c>
      <c r="J33">
        <f>'D1'!J33+'D2'!J33+'D3'!J33+'D4'!J33+'D5'!J33+'D6'!J33+'D7'!J33+'D8'!J33+'D9'!J33+'D10'!J33+'D11-13'!J33+'D12'!J33+'D14'!J33</f>
        <v>2714</v>
      </c>
      <c r="K33">
        <f>'D1'!K33+'D2'!K33+'D3'!K33+'D4'!K33+'D5'!K33+'D6'!K33+'D7'!K33+'D8'!K33+'D9'!K33+'D10'!K33+'D11-13'!K33+'D12'!K33+'D14'!K33</f>
        <v>3112</v>
      </c>
      <c r="L33">
        <f>'D1'!L33+'D2'!L33+'D3'!L33+'D4'!L33+'D5'!L33+'D6'!L33+'D7'!L33+'D8'!L33+'D9'!L33+'D10'!L33+'D11-13'!L33+'D12'!L33+'D14'!L33</f>
        <v>2130</v>
      </c>
      <c r="M33">
        <f t="shared" si="6"/>
        <v>-1011</v>
      </c>
    </row>
    <row r="34" spans="1:13" x14ac:dyDescent="0.3">
      <c r="H34" t="s">
        <v>22</v>
      </c>
      <c r="I34">
        <f>'D1'!I34+'D2'!I34+'D3'!I34+'D4'!I34+'D5'!I34+'D6'!I34+'D7'!I34+'D8'!I34+'D9'!I34+'D10'!I34+'D11-13'!I34+'D12'!I34+'D14'!I34</f>
        <v>4228</v>
      </c>
      <c r="J34">
        <f>'D1'!J34+'D2'!J34+'D3'!J34+'D4'!J34+'D5'!J34+'D6'!J34+'D7'!J34+'D8'!J34+'D9'!J34+'D10'!J34+'D11-13'!J34+'D12'!J34+'D14'!J34</f>
        <v>3109</v>
      </c>
      <c r="K34">
        <f>'D1'!K34+'D2'!K34+'D3'!K34+'D4'!K34+'D5'!K34+'D6'!K34+'D7'!K34+'D8'!K34+'D9'!K34+'D10'!K34+'D11-13'!K34+'D12'!K34+'D14'!K34</f>
        <v>3430</v>
      </c>
      <c r="L34">
        <f>'D1'!L34+'D2'!L34+'D3'!L34+'D4'!L34+'D5'!L34+'D6'!L34+'D7'!L34+'D8'!L34+'D9'!L34+'D10'!L34+'D11-13'!L34+'D12'!L34+'D14'!L34</f>
        <v>2468</v>
      </c>
      <c r="M34">
        <f t="shared" si="6"/>
        <v>-1760</v>
      </c>
    </row>
    <row r="36" spans="1:13" x14ac:dyDescent="0.3">
      <c r="A36" t="s">
        <v>15</v>
      </c>
      <c r="B36">
        <f>'D1'!B36+'D2'!B36+'D3'!B36+'D4'!B36+'D5'!B36+'D6'!B36+'D7'!B36+'D8'!B36+'D9'!B36+'D10'!B36+'D11-13'!B36+'D12'!B36+'D14'!B36</f>
        <v>0</v>
      </c>
      <c r="C36">
        <f>'D1'!C36+'D2'!C36+'D3'!C36+'D4'!C36+'D5'!C36+'D6'!C36+'D7'!C36+'D8'!C36+'D9'!C36+'D10'!C36+'D11-13'!C36+'D12'!C36+'D14'!C36</f>
        <v>0</v>
      </c>
      <c r="D36">
        <f>'D1'!D36+'D2'!D36+'D3'!D36+'D4'!D36+'D5'!D36+'D6'!D36+'D7'!D36+'D8'!D36+'D9'!D36+'D10'!D36+'D11-13'!D36+'D12'!D36+'D14'!D36</f>
        <v>0</v>
      </c>
      <c r="E36">
        <f>'D1'!E36+'D2'!E36+'D3'!E36+'D4'!E36+'D5'!E36+'D6'!E36+'D7'!E36+'D8'!E36+'D9'!E36+'D10'!E36+'D11-13'!E36+'D12'!E36+'D14'!E36</f>
        <v>0</v>
      </c>
      <c r="F36">
        <f>E36-B36</f>
        <v>0</v>
      </c>
      <c r="H36" t="s">
        <v>43</v>
      </c>
      <c r="I36">
        <f>'D1'!I36+'D2'!I36+'D3'!I36+'D4'!I36+'D5'!I36+'D6'!I36+'D7'!I36+'D8'!I36+'D9'!I36+'D10'!I36+'D11-13'!I36+'D12'!I36+'D14'!I36</f>
        <v>0</v>
      </c>
      <c r="J36">
        <f>'D1'!J36+'D2'!J36+'D3'!J36+'D4'!J36+'D5'!J36+'D6'!J36+'D7'!J36+'D8'!J36+'D9'!J36+'D10'!J36+'D11-13'!J36+'D12'!J36+'D14'!J36</f>
        <v>0</v>
      </c>
      <c r="K36">
        <f>'D1'!K36+'D2'!K36+'D3'!K36+'D4'!K36+'D5'!K36+'D6'!K36+'D7'!K36+'D8'!K36+'D9'!K36+'D10'!K36+'D11-13'!K36+'D12'!K36+'D14'!K36</f>
        <v>0</v>
      </c>
      <c r="L36">
        <f>'D1'!L36+'D2'!L36+'D3'!L36+'D4'!L36+'D5'!L36+'D6'!L36+'D7'!L36+'D8'!L36+'D9'!L36+'D10'!L36+'D11-13'!L36+'D12'!L36+'D14'!L36</f>
        <v>0</v>
      </c>
      <c r="M36">
        <f>'D1'!M36+'D2'!M36+'D3'!M36+'D4'!M36+'D5'!M36+'D6'!M36+'D7'!M36+'D8'!M36+'D9'!M36+'D10'!M36+'D11-13'!M36+'D12'!M36+'D14'!M36</f>
        <v>0</v>
      </c>
    </row>
    <row r="37" spans="1:13" x14ac:dyDescent="0.3">
      <c r="A37" t="s">
        <v>16</v>
      </c>
      <c r="B37">
        <f>'D1'!B37+'D2'!B37+'D3'!B37+'D4'!B37+'D5'!B37+'D6'!B37+'D7'!B37+'D8'!B37+'D9'!B37+'D10'!B37+'D11-13'!B37+'D12'!B37+'D14'!B37</f>
        <v>576</v>
      </c>
      <c r="C37">
        <f>'D1'!C37+'D2'!C37+'D3'!C37+'D4'!C37+'D5'!C37+'D6'!C37+'D7'!C37+'D8'!C37+'D9'!C37+'D10'!C37+'D11-13'!C37+'D12'!C37+'D14'!C37</f>
        <v>309</v>
      </c>
      <c r="D37">
        <f>'D1'!D37+'D2'!D37+'D3'!D37+'D4'!D37+'D5'!D37+'D6'!D37+'D7'!D37+'D8'!D37+'D9'!D37+'D10'!D37+'D11-13'!D37+'D12'!D37+'D14'!D37</f>
        <v>467</v>
      </c>
      <c r="E37">
        <f>'D1'!E37+'D2'!E37+'D3'!E37+'D4'!E37+'D5'!E37+'D6'!E37+'D7'!E37+'D8'!E37+'D9'!E37+'D10'!E37+'D11-13'!E37+'D12'!E37+'D14'!E37</f>
        <v>230</v>
      </c>
      <c r="F37">
        <f t="shared" ref="F37:F39" si="7">E37-B37</f>
        <v>-346</v>
      </c>
      <c r="H37" t="s">
        <v>44</v>
      </c>
      <c r="I37">
        <f>'D1'!I37+'D2'!I37+'D3'!I37+'D4'!I37+'D5'!I37+'D6'!I37+'D7'!I37+'D8'!I37+'D9'!I37+'D10'!I37+'D11-13'!I37+'D12'!I37+'D14'!I37</f>
        <v>0</v>
      </c>
      <c r="J37">
        <f>'D1'!J37+'D2'!J37+'D3'!J37+'D4'!J37+'D5'!J37+'D6'!J37+'D7'!J37+'D8'!J37+'D9'!J37+'D10'!J37+'D11-13'!J37+'D12'!J37+'D14'!J37</f>
        <v>0</v>
      </c>
      <c r="K37">
        <f>'D1'!K37+'D2'!K37+'D3'!K37+'D4'!K37+'D5'!K37+'D6'!K37+'D7'!K37+'D8'!K37+'D9'!K37+'D10'!K37+'D11-13'!K37+'D12'!K37+'D14'!K37</f>
        <v>0</v>
      </c>
      <c r="L37">
        <f>'D1'!L37+'D2'!L37+'D3'!L37+'D4'!L37+'D5'!L37+'D6'!L37+'D7'!L37+'D8'!L37+'D9'!L37+'D10'!L37+'D11-13'!L37+'D12'!L37+'D14'!L37</f>
        <v>0</v>
      </c>
      <c r="M37">
        <f t="shared" si="6"/>
        <v>0</v>
      </c>
    </row>
    <row r="38" spans="1:13" x14ac:dyDescent="0.3">
      <c r="A38" t="s">
        <v>17</v>
      </c>
      <c r="B38">
        <f>'D1'!B38+'D2'!B38+'D3'!B38+'D4'!B38+'D5'!B38+'D6'!B38+'D7'!B38+'D8'!B38+'D9'!B38+'D10'!B38+'D11-13'!B38+'D12'!B38+'D14'!B38</f>
        <v>995</v>
      </c>
      <c r="C38">
        <f>'D1'!C38+'D2'!C38+'D3'!C38+'D4'!C38+'D5'!C38+'D6'!C38+'D7'!C38+'D8'!C38+'D9'!C38+'D10'!C38+'D11-13'!C38+'D12'!C38+'D14'!C38</f>
        <v>801</v>
      </c>
      <c r="D38">
        <f>'D1'!D38+'D2'!D38+'D3'!D38+'D4'!D38+'D5'!D38+'D6'!D38+'D7'!D38+'D8'!D38+'D9'!D38+'D10'!D38+'D11-13'!D38+'D12'!D38+'D14'!D38</f>
        <v>644</v>
      </c>
      <c r="E38">
        <f>'D1'!E38+'D2'!E38+'D3'!E38+'D4'!E38+'D5'!E38+'D6'!E38+'D7'!E38+'D8'!E38+'D9'!E38+'D10'!E38+'D11-13'!E38+'D12'!E38+'D14'!E38</f>
        <v>476</v>
      </c>
      <c r="F38">
        <f t="shared" si="7"/>
        <v>-519</v>
      </c>
      <c r="H38" t="s">
        <v>45</v>
      </c>
      <c r="I38">
        <f>'D1'!I38+'D2'!I38+'D3'!I38+'D4'!I38+'D5'!I38+'D6'!I38+'D7'!I38+'D8'!I38+'D9'!I38+'D10'!I38+'D11-13'!I38+'D12'!I38+'D14'!I38</f>
        <v>479</v>
      </c>
      <c r="J38">
        <f>'D1'!J38+'D2'!J38+'D3'!J38+'D4'!J38+'D5'!J38+'D6'!J38+'D7'!J38+'D8'!J38+'D9'!J38+'D10'!J38+'D11-13'!J38+'D12'!J38+'D14'!J38</f>
        <v>247</v>
      </c>
      <c r="K38">
        <f>'D1'!K38+'D2'!K38+'D3'!K38+'D4'!K38+'D5'!K38+'D6'!K38+'D7'!K38+'D8'!K38+'D9'!K38+'D10'!K38+'D11-13'!K38+'D12'!K38+'D14'!K38</f>
        <v>355</v>
      </c>
      <c r="L38">
        <f>'D1'!L38+'D2'!L38+'D3'!L38+'D4'!L38+'D5'!L38+'D6'!L38+'D7'!L38+'D8'!L38+'D9'!L38+'D10'!L38+'D11-13'!L38+'D12'!L38+'D14'!L38</f>
        <v>160</v>
      </c>
      <c r="M38">
        <f t="shared" si="6"/>
        <v>-319</v>
      </c>
    </row>
    <row r="39" spans="1:13" x14ac:dyDescent="0.3">
      <c r="A39" t="s">
        <v>18</v>
      </c>
      <c r="B39">
        <f>'D1'!B39+'D2'!B39+'D3'!B39+'D4'!B39+'D5'!B39+'D6'!B39+'D7'!B39+'D8'!B39+'D9'!B39+'D10'!B39+'D11-13'!B39+'D12'!B39+'D14'!B39</f>
        <v>1531</v>
      </c>
      <c r="C39">
        <f>'D1'!C39+'D2'!C39+'D3'!C39+'D4'!C39+'D5'!C39+'D6'!C39+'D7'!C39+'D8'!C39+'D9'!C39+'D10'!C39+'D11-13'!C39+'D12'!C39+'D14'!C39</f>
        <v>1144</v>
      </c>
      <c r="D39">
        <f>'D1'!D39+'D2'!D39+'D3'!D39+'D4'!D39+'D5'!D39+'D6'!D39+'D7'!D39+'D8'!D39+'D9'!D39+'D10'!D39+'D11-13'!D39+'D12'!D39+'D14'!D39</f>
        <v>1417</v>
      </c>
      <c r="E39">
        <f>'D1'!E39+'D2'!E39+'D3'!E39+'D4'!E39+'D5'!E39+'D6'!E39+'D7'!E39+'D8'!E39+'D9'!E39+'D10'!E39+'D11-13'!E39+'D12'!E39+'D14'!E39</f>
        <v>1052</v>
      </c>
      <c r="F39">
        <f t="shared" si="7"/>
        <v>-479</v>
      </c>
      <c r="H39" t="s">
        <v>46</v>
      </c>
      <c r="I39">
        <f>'D1'!I39+'D2'!I39+'D3'!I39+'D4'!I39+'D5'!I39+'D6'!I39+'D7'!I39+'D8'!I39+'D9'!I39+'D10'!I39+'D11-13'!I39+'D12'!I39+'D14'!I39</f>
        <v>182</v>
      </c>
      <c r="J39">
        <f>'D1'!J39+'D2'!J39+'D3'!J39+'D4'!J39+'D5'!J39+'D6'!J39+'D7'!J39+'D8'!J39+'D9'!J39+'D10'!J39+'D11-13'!J39+'D12'!J39+'D14'!J39</f>
        <v>57</v>
      </c>
      <c r="K39">
        <f>'D1'!K39+'D2'!K39+'D3'!K39+'D4'!K39+'D5'!K39+'D6'!K39+'D7'!K39+'D8'!K39+'D9'!K39+'D10'!K39+'D11-13'!K39+'D12'!K39+'D14'!K39</f>
        <v>85</v>
      </c>
      <c r="L39">
        <f>'D1'!L39+'D2'!L39+'D3'!L39+'D4'!L39+'D5'!L39+'D6'!L39+'D7'!L39+'D8'!L39+'D9'!L39+'D10'!L39+'D11-13'!L39+'D12'!L39+'D14'!L39</f>
        <v>39</v>
      </c>
      <c r="M39">
        <f t="shared" si="6"/>
        <v>-143</v>
      </c>
    </row>
    <row r="40" spans="1:13" x14ac:dyDescent="0.3">
      <c r="A40" t="s">
        <v>22</v>
      </c>
      <c r="B40">
        <f>SUM(B36:B39)</f>
        <v>3102</v>
      </c>
      <c r="C40">
        <f>SUM(C36:C39)</f>
        <v>2254</v>
      </c>
      <c r="D40">
        <f>SUM(D36:D39)</f>
        <v>2528</v>
      </c>
      <c r="E40">
        <f>SUM(E36:E39)</f>
        <v>1758</v>
      </c>
      <c r="F40" s="4">
        <f>SUM(F36:F39)</f>
        <v>-1344</v>
      </c>
      <c r="H40" t="s">
        <v>47</v>
      </c>
      <c r="I40">
        <f>'D1'!I40+'D2'!I40+'D3'!I40+'D4'!I40+'D5'!I40+'D6'!I40+'D7'!I40+'D8'!I40+'D9'!I40+'D10'!I40+'D11-13'!I40+'D12'!I40+'D14'!I40</f>
        <v>1</v>
      </c>
      <c r="J40">
        <f>'D1'!J40+'D2'!J40+'D3'!J40+'D4'!J40+'D5'!J40+'D6'!J40+'D7'!J40+'D8'!J40+'D9'!J40+'D10'!J40+'D11-13'!J40+'D12'!J40+'D14'!J40</f>
        <v>0</v>
      </c>
      <c r="K40">
        <f>'D1'!K40+'D2'!K40+'D3'!K40+'D4'!K40+'D5'!K40+'D6'!K40+'D7'!K40+'D8'!K40+'D9'!K40+'D10'!K40+'D11-13'!K40+'D12'!K40+'D14'!K40</f>
        <v>0</v>
      </c>
      <c r="L40">
        <f>'D1'!L40+'D2'!L40+'D3'!L40+'D4'!L40+'D5'!L40+'D6'!L40+'D7'!L40+'D8'!L40+'D9'!L40+'D10'!L40+'D11-13'!L40+'D12'!L40+'D14'!L40</f>
        <v>0</v>
      </c>
      <c r="M40">
        <f t="shared" si="6"/>
        <v>-1</v>
      </c>
    </row>
    <row r="41" spans="1:13" x14ac:dyDescent="0.3">
      <c r="H41" t="s">
        <v>48</v>
      </c>
      <c r="I41">
        <f>'D1'!I41+'D2'!I41+'D3'!I41+'D4'!I41+'D5'!I41+'D6'!I41+'D7'!I41+'D8'!I41+'D9'!I41+'D10'!I41+'D11-13'!I41+'D12'!I41+'D14'!I41</f>
        <v>61</v>
      </c>
      <c r="J41">
        <f>'D1'!J41+'D2'!J41+'D3'!J41+'D4'!J41+'D5'!J41+'D6'!J41+'D7'!J41+'D8'!J41+'D9'!J41+'D10'!J41+'D11-13'!J41+'D12'!J41+'D14'!J41</f>
        <v>44</v>
      </c>
      <c r="K41">
        <f>'D1'!K41+'D2'!K41+'D3'!K41+'D4'!K41+'D5'!K41+'D6'!K41+'D7'!K41+'D8'!K41+'D9'!K41+'D10'!K41+'D11-13'!K41+'D12'!K41+'D14'!K41</f>
        <v>44</v>
      </c>
      <c r="L41">
        <f>'D1'!L41+'D2'!L41+'D3'!L41+'D4'!L41+'D5'!L41+'D6'!L41+'D7'!L41+'D8'!L41+'D9'!L41+'D10'!L41+'D11-13'!L41+'D12'!L41+'D14'!L41</f>
        <v>45</v>
      </c>
      <c r="M41">
        <f t="shared" si="6"/>
        <v>-16</v>
      </c>
    </row>
    <row r="42" spans="1:13" x14ac:dyDescent="0.3">
      <c r="A42" t="s">
        <v>54</v>
      </c>
      <c r="B42">
        <f>B29+B40</f>
        <v>7330</v>
      </c>
      <c r="C42">
        <f t="shared" ref="C42:E42" si="8">C29+C40</f>
        <v>5363</v>
      </c>
      <c r="D42">
        <f t="shared" si="8"/>
        <v>5958</v>
      </c>
      <c r="E42">
        <f t="shared" si="8"/>
        <v>4226</v>
      </c>
      <c r="F42" s="4">
        <f>E42-B42</f>
        <v>-3104</v>
      </c>
      <c r="H42" t="s">
        <v>49</v>
      </c>
      <c r="I42">
        <f>'D1'!I42+'D2'!I42+'D3'!I42+'D4'!I42+'D5'!I42+'D6'!I42+'D7'!I42+'D8'!I42+'D9'!I42+'D10'!I42+'D11-13'!I42+'D12'!I42+'D14'!I42</f>
        <v>29</v>
      </c>
      <c r="J42">
        <f>'D1'!J42+'D2'!J42+'D3'!J42+'D4'!J42+'D5'!J42+'D6'!J42+'D7'!J42+'D8'!J42+'D9'!J42+'D10'!J42+'D11-13'!J42+'D12'!J42+'D14'!J42</f>
        <v>3</v>
      </c>
      <c r="K42">
        <f>'D1'!K42+'D2'!K42+'D3'!K42+'D4'!K42+'D5'!K42+'D6'!K42+'D7'!K42+'D8'!K42+'D9'!K42+'D10'!K42+'D11-13'!K42+'D12'!K42+'D14'!K42</f>
        <v>0</v>
      </c>
      <c r="L42">
        <f>'D1'!L42+'D2'!L42+'D3'!L42+'D4'!L42+'D5'!L42+'D6'!L42+'D7'!L42+'D8'!L42+'D9'!L42+'D10'!L42+'D11-13'!L42+'D12'!L42+'D14'!L42</f>
        <v>0</v>
      </c>
      <c r="M42">
        <f t="shared" si="6"/>
        <v>-29</v>
      </c>
    </row>
    <row r="43" spans="1:13" x14ac:dyDescent="0.3">
      <c r="H43" t="s">
        <v>50</v>
      </c>
      <c r="I43">
        <f>'D1'!I43+'D2'!I43+'D3'!I43+'D4'!I43+'D5'!I43+'D6'!I43+'D7'!I43+'D8'!I43+'D9'!I43+'D10'!I43+'D11-13'!I43+'D12'!I43+'D14'!I43</f>
        <v>17</v>
      </c>
      <c r="J43">
        <f>'D1'!J43+'D2'!J43+'D3'!J43+'D4'!J43+'D5'!J43+'D6'!J43+'D7'!J43+'D8'!J43+'D9'!J43+'D10'!J43+'D11-13'!J43+'D12'!J43+'D14'!J43</f>
        <v>13</v>
      </c>
      <c r="K43">
        <f>'D1'!K43+'D2'!K43+'D3'!K43+'D4'!K43+'D5'!K43+'D6'!K43+'D7'!K43+'D8'!K43+'D9'!K43+'D10'!K43+'D11-13'!K43+'D12'!K43+'D14'!K43</f>
        <v>18</v>
      </c>
      <c r="L43">
        <f>'D1'!L43+'D2'!L43+'D3'!L43+'D4'!L43+'D5'!L43+'D6'!L43+'D7'!L43+'D8'!L43+'D9'!L43+'D10'!L43+'D11-13'!L43+'D12'!L43+'D14'!L43</f>
        <v>16</v>
      </c>
      <c r="M43">
        <f t="shared" si="6"/>
        <v>-1</v>
      </c>
    </row>
    <row r="44" spans="1:13" x14ac:dyDescent="0.3">
      <c r="H44" t="s">
        <v>51</v>
      </c>
      <c r="I44">
        <f>'D1'!I44+'D2'!I44+'D3'!I44+'D4'!I44+'D5'!I44+'D6'!I44+'D7'!I44+'D8'!I44+'D9'!I44+'D10'!I44+'D11-13'!I44+'D12'!I44+'D14'!I44</f>
        <v>2333</v>
      </c>
      <c r="J44">
        <f>'D1'!J44+'D2'!J44+'D3'!J44+'D4'!J44+'D5'!J44+'D6'!J44+'D7'!J44+'D8'!J44+'D9'!J44+'D10'!J44+'D11-13'!J44+'D12'!J44+'D14'!J44</f>
        <v>1890</v>
      </c>
      <c r="K44">
        <f>'D1'!K44+'D2'!K44+'D3'!K44+'D4'!K44+'D5'!K44+'D6'!K44+'D7'!K44+'D8'!K44+'D9'!K44+'D10'!K44+'D11-13'!K44+'D12'!K44+'D14'!K44</f>
        <v>2026</v>
      </c>
      <c r="L44">
        <f>'D1'!L44+'D2'!L44+'D3'!L44+'D4'!L44+'D5'!L44+'D6'!L44+'D7'!L44+'D8'!L44+'D9'!L44+'D10'!L44+'D11-13'!L44+'D12'!L44+'D14'!L44</f>
        <v>1498</v>
      </c>
      <c r="M44">
        <f t="shared" si="6"/>
        <v>-835</v>
      </c>
    </row>
    <row r="45" spans="1:13" x14ac:dyDescent="0.3">
      <c r="H45" t="s">
        <v>22</v>
      </c>
      <c r="I45">
        <f>'D1'!I45+'D2'!I45+'D3'!I45+'D4'!I45+'D5'!I45+'D6'!I45+'D7'!I45+'D8'!I45+'D9'!I45+'D10'!I45+'D11-13'!I45+'D12'!I45+'D14'!I45</f>
        <v>3102</v>
      </c>
      <c r="J45">
        <f>'D1'!J45+'D2'!J45+'D3'!J45+'D4'!J45+'D5'!J45+'D6'!J45+'D7'!J45+'D8'!J45+'D9'!J45+'D10'!J45+'D11-13'!J45+'D12'!J45+'D14'!J45</f>
        <v>2254</v>
      </c>
      <c r="K45">
        <f>'D1'!K45+'D2'!K45+'D3'!K45+'D4'!K45+'D5'!K45+'D6'!K45+'D7'!K45+'D8'!K45+'D9'!K45+'D10'!K45+'D11-13'!K45+'D12'!K45+'D14'!K45</f>
        <v>2528</v>
      </c>
      <c r="L45">
        <f>'D1'!L45+'D2'!L45+'D3'!L45+'D4'!L45+'D5'!L45+'D6'!L45+'D7'!L45+'D8'!L45+'D9'!L45+'D10'!L45+'D11-13'!L45+'D12'!L45+'D14'!L45</f>
        <v>1758</v>
      </c>
      <c r="M45">
        <f t="shared" si="6"/>
        <v>-1344</v>
      </c>
    </row>
    <row r="48" spans="1:13" x14ac:dyDescent="0.3">
      <c r="A48" t="s">
        <v>52</v>
      </c>
      <c r="B48">
        <f>B9+B18+B29+B40</f>
        <v>24922</v>
      </c>
      <c r="C48">
        <f t="shared" ref="C48:E48" si="9">C9+C18+C29+C40</f>
        <v>18108</v>
      </c>
      <c r="D48">
        <f t="shared" si="9"/>
        <v>20672</v>
      </c>
      <c r="E48">
        <f t="shared" si="9"/>
        <v>16525</v>
      </c>
      <c r="F48">
        <f>E48-B48</f>
        <v>-8397</v>
      </c>
      <c r="I48">
        <f>I12+I21+I34+I45</f>
        <v>24922</v>
      </c>
      <c r="J48">
        <f t="shared" ref="J48:M48" si="10">J12+J21+J34+J45</f>
        <v>18108</v>
      </c>
      <c r="K48">
        <f t="shared" si="10"/>
        <v>20672</v>
      </c>
      <c r="L48">
        <f t="shared" si="10"/>
        <v>16525</v>
      </c>
      <c r="M48">
        <f t="shared" si="10"/>
        <v>-8397</v>
      </c>
    </row>
    <row r="51" spans="8:17" x14ac:dyDescent="0.3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2" t="s">
        <v>117</v>
      </c>
      <c r="N51" s="7">
        <v>2023</v>
      </c>
      <c r="O51" s="7">
        <v>2024</v>
      </c>
      <c r="P51" s="7">
        <v>2025</v>
      </c>
      <c r="Q51" s="7">
        <v>2026</v>
      </c>
    </row>
    <row r="52" spans="8:17" x14ac:dyDescent="0.3">
      <c r="H52" s="7" t="s">
        <v>78</v>
      </c>
      <c r="I52" s="8">
        <f>I5+I14</f>
        <v>0</v>
      </c>
      <c r="J52" s="8">
        <f t="shared" ref="J52:L52" si="11">J5+J14</f>
        <v>0</v>
      </c>
      <c r="K52" s="8">
        <f t="shared" si="11"/>
        <v>0</v>
      </c>
      <c r="L52" s="8">
        <f t="shared" si="11"/>
        <v>0</v>
      </c>
      <c r="M52" s="12"/>
      <c r="N52" s="5">
        <f>I52*100/B48</f>
        <v>0</v>
      </c>
      <c r="O52" s="5">
        <f t="shared" ref="O52:Q52" si="12">J52*100/C48</f>
        <v>0</v>
      </c>
      <c r="P52" s="5">
        <f t="shared" si="12"/>
        <v>0</v>
      </c>
      <c r="Q52" s="5">
        <f t="shared" si="12"/>
        <v>0</v>
      </c>
    </row>
    <row r="53" spans="8:17" x14ac:dyDescent="0.3">
      <c r="H53" s="7" t="s">
        <v>79</v>
      </c>
      <c r="I53" s="8">
        <f t="shared" ref="I53:L58" si="13">I6+I15</f>
        <v>81</v>
      </c>
      <c r="J53" s="8">
        <f t="shared" si="13"/>
        <v>15</v>
      </c>
      <c r="K53" s="8">
        <f t="shared" si="13"/>
        <v>42</v>
      </c>
      <c r="L53" s="8">
        <f t="shared" si="13"/>
        <v>62</v>
      </c>
      <c r="M53" s="12"/>
      <c r="N53" s="5">
        <f>I53*100/B48</f>
        <v>0.32501404381670812</v>
      </c>
      <c r="O53" s="5">
        <f t="shared" ref="O53:Q53" si="14">J53*100/C48</f>
        <v>8.2836315440689201E-2</v>
      </c>
      <c r="P53" s="5">
        <f t="shared" si="14"/>
        <v>0.20317337461300308</v>
      </c>
      <c r="Q53" s="5">
        <f t="shared" si="14"/>
        <v>0.37518910741301059</v>
      </c>
    </row>
    <row r="54" spans="8:17" x14ac:dyDescent="0.3">
      <c r="H54" s="7" t="s">
        <v>80</v>
      </c>
      <c r="I54" s="8">
        <f t="shared" si="13"/>
        <v>793</v>
      </c>
      <c r="J54" s="8">
        <f t="shared" si="13"/>
        <v>439</v>
      </c>
      <c r="K54" s="8">
        <f t="shared" si="13"/>
        <v>341</v>
      </c>
      <c r="L54" s="8">
        <f t="shared" si="13"/>
        <v>362</v>
      </c>
      <c r="M54" s="12"/>
      <c r="N54" s="5">
        <f>I54*100/B48</f>
        <v>3.1819276141561672</v>
      </c>
      <c r="O54" s="5">
        <f t="shared" ref="O54:Q54" si="15">J54*100/C48</f>
        <v>2.424342831897504</v>
      </c>
      <c r="P54" s="5">
        <f t="shared" si="15"/>
        <v>1.6495743034055728</v>
      </c>
      <c r="Q54" s="5">
        <f t="shared" si="15"/>
        <v>2.1906202723146748</v>
      </c>
    </row>
    <row r="55" spans="8:17" x14ac:dyDescent="0.3">
      <c r="H55" s="7" t="s">
        <v>81</v>
      </c>
      <c r="I55" s="8">
        <f>I8+I17</f>
        <v>1934</v>
      </c>
      <c r="J55" s="8">
        <f t="shared" si="13"/>
        <v>1450</v>
      </c>
      <c r="K55" s="8">
        <f t="shared" si="13"/>
        <v>1546</v>
      </c>
      <c r="L55" s="8">
        <f t="shared" si="13"/>
        <v>1357</v>
      </c>
      <c r="M55" s="12"/>
      <c r="N55" s="5">
        <f>I55*100/B48</f>
        <v>7.76021186100634</v>
      </c>
      <c r="O55" s="5">
        <f t="shared" ref="O55:Q55" si="16">J55*100/C48</f>
        <v>8.0075104925999554</v>
      </c>
      <c r="P55" s="5">
        <f t="shared" si="16"/>
        <v>7.4787151702786376</v>
      </c>
      <c r="Q55" s="5">
        <f t="shared" si="16"/>
        <v>8.2118003025718611</v>
      </c>
    </row>
    <row r="56" spans="8:17" x14ac:dyDescent="0.3">
      <c r="H56" s="7" t="s">
        <v>82</v>
      </c>
      <c r="I56" s="8">
        <f t="shared" si="13"/>
        <v>3810</v>
      </c>
      <c r="J56" s="8">
        <f t="shared" si="13"/>
        <v>2650</v>
      </c>
      <c r="K56" s="8">
        <f t="shared" si="13"/>
        <v>2618</v>
      </c>
      <c r="L56" s="8">
        <f t="shared" si="13"/>
        <v>2303</v>
      </c>
      <c r="M56" s="12"/>
      <c r="N56" s="5">
        <f>I56*100/B48</f>
        <v>15.287697616563678</v>
      </c>
      <c r="O56" s="5">
        <f t="shared" ref="O56:Q56" si="17">J56*100/C48</f>
        <v>14.634415727855092</v>
      </c>
      <c r="P56" s="5">
        <f t="shared" si="17"/>
        <v>12.664473684210526</v>
      </c>
      <c r="Q56" s="5">
        <f t="shared" si="17"/>
        <v>13.936459909228441</v>
      </c>
    </row>
    <row r="57" spans="8:17" x14ac:dyDescent="0.3">
      <c r="H57" s="7" t="s">
        <v>83</v>
      </c>
      <c r="I57" s="8">
        <f t="shared" si="13"/>
        <v>4782</v>
      </c>
      <c r="J57" s="8">
        <f t="shared" si="13"/>
        <v>3651</v>
      </c>
      <c r="K57" s="8">
        <f t="shared" si="13"/>
        <v>3678</v>
      </c>
      <c r="L57" s="8">
        <f t="shared" si="13"/>
        <v>3293</v>
      </c>
      <c r="M57" s="12"/>
      <c r="N57" s="5">
        <f>I57*100/B48</f>
        <v>19.187866142364175</v>
      </c>
      <c r="O57" s="5">
        <f t="shared" ref="O57:Q57" si="18">J57*100/C48</f>
        <v>20.162359178263753</v>
      </c>
      <c r="P57" s="5">
        <f t="shared" si="18"/>
        <v>17.7921826625387</v>
      </c>
      <c r="Q57" s="5">
        <f t="shared" si="18"/>
        <v>19.927382753403933</v>
      </c>
    </row>
    <row r="58" spans="8:17" x14ac:dyDescent="0.3">
      <c r="H58" s="7" t="s">
        <v>84</v>
      </c>
      <c r="I58" s="8">
        <f t="shared" si="13"/>
        <v>6192</v>
      </c>
      <c r="J58" s="8">
        <f t="shared" si="13"/>
        <v>4540</v>
      </c>
      <c r="K58" s="8">
        <f t="shared" si="13"/>
        <v>6489</v>
      </c>
      <c r="L58" s="8">
        <f t="shared" si="13"/>
        <v>4922</v>
      </c>
      <c r="M58" s="12"/>
      <c r="N58" s="5">
        <f>I58*100/B48</f>
        <v>24.845518016210576</v>
      </c>
      <c r="O58" s="5">
        <f t="shared" ref="O58:Q58" si="19">J58*100/C48</f>
        <v>25.071791473381932</v>
      </c>
      <c r="P58" s="5">
        <f t="shared" si="19"/>
        <v>31.390286377708978</v>
      </c>
      <c r="Q58" s="5">
        <f t="shared" si="19"/>
        <v>29.785173978819969</v>
      </c>
    </row>
    <row r="60" spans="8:17" x14ac:dyDescent="0.3">
      <c r="H60" t="s">
        <v>22</v>
      </c>
      <c r="I60">
        <f>SUM(I52:I58)</f>
        <v>17592</v>
      </c>
      <c r="J60">
        <f t="shared" ref="J60:Q60" si="20">SUM(J52:J58)</f>
        <v>12745</v>
      </c>
      <c r="K60">
        <f t="shared" si="20"/>
        <v>14714</v>
      </c>
      <c r="L60">
        <f t="shared" si="20"/>
        <v>12299</v>
      </c>
      <c r="N60" s="9">
        <f>SUM(N52:N58)</f>
        <v>70.588235294117652</v>
      </c>
      <c r="O60" s="5">
        <f t="shared" si="20"/>
        <v>70.383256019438932</v>
      </c>
      <c r="P60" s="5">
        <f t="shared" si="20"/>
        <v>71.178405572755423</v>
      </c>
      <c r="Q60" s="5">
        <f t="shared" si="20"/>
        <v>74.42662632375189</v>
      </c>
    </row>
    <row r="67" spans="1:17" x14ac:dyDescent="0.3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3" t="s">
        <v>117</v>
      </c>
      <c r="N67" s="6">
        <v>2023</v>
      </c>
      <c r="O67" s="6">
        <v>2024</v>
      </c>
      <c r="P67" s="6">
        <v>2025</v>
      </c>
      <c r="Q67" s="6">
        <v>2026</v>
      </c>
    </row>
    <row r="68" spans="1:17" x14ac:dyDescent="0.3">
      <c r="H68" s="6" t="s">
        <v>67</v>
      </c>
      <c r="I68">
        <f>I25+I36</f>
        <v>75</v>
      </c>
      <c r="J68">
        <f t="shared" ref="J68:L68" si="21">J25+J36</f>
        <v>49</v>
      </c>
      <c r="K68">
        <f t="shared" si="21"/>
        <v>41</v>
      </c>
      <c r="L68">
        <f t="shared" si="21"/>
        <v>63</v>
      </c>
      <c r="M68" s="13"/>
      <c r="N68" s="5">
        <f>I68*100/B48</f>
        <v>0.30093892945991496</v>
      </c>
      <c r="O68" s="5">
        <f t="shared" ref="O68:Q68" si="22">J68*100/C48</f>
        <v>0.27059863043958471</v>
      </c>
      <c r="P68" s="5">
        <f t="shared" si="22"/>
        <v>0.19833591331269348</v>
      </c>
      <c r="Q68" s="5">
        <f t="shared" si="22"/>
        <v>0.38124054462934948</v>
      </c>
    </row>
    <row r="69" spans="1:17" x14ac:dyDescent="0.3">
      <c r="H69" s="6" t="s">
        <v>68</v>
      </c>
      <c r="I69">
        <f t="shared" ref="I69:L76" si="23">I26+I37</f>
        <v>51</v>
      </c>
      <c r="J69">
        <f t="shared" si="23"/>
        <v>16</v>
      </c>
      <c r="K69">
        <f t="shared" si="23"/>
        <v>27</v>
      </c>
      <c r="L69">
        <f t="shared" si="23"/>
        <v>0</v>
      </c>
      <c r="M69" s="13"/>
      <c r="N69" s="5">
        <f>I69*100/B48</f>
        <v>0.20463847203274216</v>
      </c>
      <c r="O69" s="5">
        <f t="shared" ref="O69:Q69" si="24">J69*100/C48</f>
        <v>8.8358736470068477E-2</v>
      </c>
      <c r="P69" s="5">
        <f t="shared" si="24"/>
        <v>0.13061145510835914</v>
      </c>
      <c r="Q69" s="5">
        <f t="shared" si="24"/>
        <v>0</v>
      </c>
    </row>
    <row r="70" spans="1:17" x14ac:dyDescent="0.3">
      <c r="A70" t="s">
        <v>55</v>
      </c>
      <c r="C70" t="s">
        <v>56</v>
      </c>
      <c r="H70" s="6" t="s">
        <v>69</v>
      </c>
      <c r="I70">
        <f t="shared" si="23"/>
        <v>526</v>
      </c>
      <c r="J70">
        <f t="shared" si="23"/>
        <v>267</v>
      </c>
      <c r="K70">
        <f t="shared" si="23"/>
        <v>403</v>
      </c>
      <c r="L70">
        <f t="shared" si="23"/>
        <v>205</v>
      </c>
      <c r="M70" s="13"/>
      <c r="N70" s="5">
        <f>I70*100/B48</f>
        <v>2.11058502527887</v>
      </c>
      <c r="O70" s="5">
        <f t="shared" ref="O70:Q70" si="25">J70*100/C48</f>
        <v>1.4744864148442678</v>
      </c>
      <c r="P70" s="5">
        <f t="shared" si="25"/>
        <v>1.9494969040247678</v>
      </c>
      <c r="Q70" s="5">
        <f t="shared" si="25"/>
        <v>1.2405446293494704</v>
      </c>
    </row>
    <row r="71" spans="1:17" x14ac:dyDescent="0.3">
      <c r="A71" t="s">
        <v>57</v>
      </c>
      <c r="B71">
        <f>C48-B48</f>
        <v>-6814</v>
      </c>
      <c r="C71" s="5">
        <f>B71*100/B48</f>
        <v>-27.341304871198137</v>
      </c>
      <c r="H71" s="6" t="s">
        <v>70</v>
      </c>
      <c r="I71">
        <f t="shared" si="23"/>
        <v>357</v>
      </c>
      <c r="J71">
        <f t="shared" si="23"/>
        <v>135</v>
      </c>
      <c r="K71">
        <f t="shared" si="23"/>
        <v>151</v>
      </c>
      <c r="L71">
        <f t="shared" si="23"/>
        <v>115</v>
      </c>
      <c r="M71" s="13"/>
      <c r="N71" s="5">
        <f>I71*100/B48</f>
        <v>1.4324693042291952</v>
      </c>
      <c r="O71" s="5">
        <f t="shared" ref="O71:Q71" si="26">J71*100/C48</f>
        <v>0.74552683896620275</v>
      </c>
      <c r="P71" s="5">
        <f t="shared" si="26"/>
        <v>0.73045665634674928</v>
      </c>
      <c r="Q71" s="5">
        <f t="shared" si="26"/>
        <v>0.69591527987897128</v>
      </c>
    </row>
    <row r="72" spans="1:17" x14ac:dyDescent="0.3">
      <c r="A72" t="s">
        <v>58</v>
      </c>
      <c r="B72">
        <f>D48-C48</f>
        <v>2564</v>
      </c>
      <c r="C72" s="5">
        <f>B72*100/C48</f>
        <v>14.159487519328474</v>
      </c>
      <c r="H72" s="6" t="s">
        <v>71</v>
      </c>
      <c r="I72">
        <f t="shared" si="23"/>
        <v>114</v>
      </c>
      <c r="J72">
        <f t="shared" si="23"/>
        <v>22</v>
      </c>
      <c r="K72">
        <f t="shared" si="23"/>
        <v>23</v>
      </c>
      <c r="L72">
        <f t="shared" si="23"/>
        <v>37</v>
      </c>
      <c r="M72" s="13"/>
      <c r="N72" s="5">
        <f>I72*100/B48</f>
        <v>0.45742717277907069</v>
      </c>
      <c r="O72" s="5">
        <f t="shared" ref="O72:Q72" si="27">J72*100/C48</f>
        <v>0.12149326264634416</v>
      </c>
      <c r="P72" s="5">
        <f t="shared" si="27"/>
        <v>0.11126160990712074</v>
      </c>
      <c r="Q72" s="5">
        <f t="shared" si="27"/>
        <v>0.22390317700453857</v>
      </c>
    </row>
    <row r="73" spans="1:17" x14ac:dyDescent="0.3">
      <c r="A73" t="s">
        <v>59</v>
      </c>
      <c r="B73">
        <f>E48-D48</f>
        <v>-4147</v>
      </c>
      <c r="C73" s="5">
        <f>B73*100/D48</f>
        <v>-20.0609520123839</v>
      </c>
      <c r="H73" s="6" t="s">
        <v>72</v>
      </c>
      <c r="I73">
        <f t="shared" si="23"/>
        <v>437</v>
      </c>
      <c r="J73">
        <f t="shared" si="23"/>
        <v>204</v>
      </c>
      <c r="K73">
        <f t="shared" si="23"/>
        <v>157</v>
      </c>
      <c r="L73">
        <f t="shared" si="23"/>
        <v>152</v>
      </c>
      <c r="M73" s="13"/>
      <c r="N73" s="5">
        <f>I73*100/B48</f>
        <v>1.7534708289864376</v>
      </c>
      <c r="O73" s="5">
        <f t="shared" ref="O73:Q73" si="28">J73*100/C48</f>
        <v>1.126573889993373</v>
      </c>
      <c r="P73" s="5">
        <f t="shared" si="28"/>
        <v>0.75948142414860687</v>
      </c>
      <c r="Q73" s="5">
        <f t="shared" si="28"/>
        <v>0.91981845688350983</v>
      </c>
    </row>
    <row r="74" spans="1:17" x14ac:dyDescent="0.3">
      <c r="H74" s="6" t="s">
        <v>73</v>
      </c>
      <c r="I74">
        <f t="shared" si="23"/>
        <v>99</v>
      </c>
      <c r="J74">
        <f t="shared" si="23"/>
        <v>15</v>
      </c>
      <c r="K74">
        <f t="shared" si="23"/>
        <v>0</v>
      </c>
      <c r="L74">
        <f t="shared" si="23"/>
        <v>6</v>
      </c>
      <c r="M74" s="13"/>
      <c r="N74" s="5">
        <f>I74*100/B48</f>
        <v>0.39723938688708771</v>
      </c>
      <c r="O74" s="5">
        <f t="shared" ref="O74:Q74" si="29">J74*100/C48</f>
        <v>8.2836315440689201E-2</v>
      </c>
      <c r="P74" s="5">
        <f t="shared" si="29"/>
        <v>0</v>
      </c>
      <c r="Q74" s="5">
        <f t="shared" si="29"/>
        <v>3.6308623298033284E-2</v>
      </c>
    </row>
    <row r="75" spans="1:17" x14ac:dyDescent="0.3">
      <c r="A75" t="s">
        <v>60</v>
      </c>
      <c r="B75">
        <f>F48</f>
        <v>-8397</v>
      </c>
      <c r="C75" s="5">
        <f>B75*100/B48</f>
        <v>-33.693122542332077</v>
      </c>
      <c r="H75" s="6" t="s">
        <v>74</v>
      </c>
      <c r="I75">
        <f t="shared" si="23"/>
        <v>197</v>
      </c>
      <c r="J75">
        <f t="shared" si="23"/>
        <v>51</v>
      </c>
      <c r="K75">
        <f t="shared" si="23"/>
        <v>18</v>
      </c>
      <c r="L75">
        <f t="shared" si="23"/>
        <v>20</v>
      </c>
      <c r="M75" s="13"/>
      <c r="N75" s="5">
        <f>I75*100/B48</f>
        <v>0.79046625471470988</v>
      </c>
      <c r="O75" s="5">
        <f t="shared" ref="O75:Q75" si="30">J75*100/C48</f>
        <v>0.28164347249834326</v>
      </c>
      <c r="P75" s="5">
        <f t="shared" si="30"/>
        <v>8.7074303405572762E-2</v>
      </c>
      <c r="Q75" s="5">
        <f t="shared" si="30"/>
        <v>0.12102874432677761</v>
      </c>
    </row>
    <row r="76" spans="1:17" x14ac:dyDescent="0.3">
      <c r="H76" s="6" t="s">
        <v>75</v>
      </c>
      <c r="I76">
        <f t="shared" si="23"/>
        <v>5474</v>
      </c>
      <c r="J76">
        <f t="shared" si="23"/>
        <v>4604</v>
      </c>
      <c r="K76">
        <f t="shared" si="23"/>
        <v>5138</v>
      </c>
      <c r="L76">
        <f t="shared" si="23"/>
        <v>3628</v>
      </c>
      <c r="M76" s="13"/>
      <c r="N76" s="5">
        <f>I76*100/B48</f>
        <v>21.964529331514324</v>
      </c>
      <c r="O76" s="5">
        <f t="shared" ref="O76:Q76" si="31">J76*100/C48</f>
        <v>25.425226419262206</v>
      </c>
      <c r="P76" s="5">
        <f t="shared" si="31"/>
        <v>24.854876160990713</v>
      </c>
      <c r="Q76" s="5">
        <f t="shared" si="31"/>
        <v>21.95461422087746</v>
      </c>
    </row>
    <row r="77" spans="1:17" x14ac:dyDescent="0.3">
      <c r="A77" t="s">
        <v>61</v>
      </c>
      <c r="B77">
        <v>2023</v>
      </c>
      <c r="C77">
        <v>2024</v>
      </c>
      <c r="D77">
        <v>2025</v>
      </c>
      <c r="E77">
        <v>2026</v>
      </c>
    </row>
    <row r="78" spans="1:17" x14ac:dyDescent="0.3">
      <c r="A78" t="s">
        <v>62</v>
      </c>
      <c r="B78">
        <f>B5+B14+B25+B36</f>
        <v>0</v>
      </c>
      <c r="C78">
        <f>C5+C14+C25+C36</f>
        <v>0</v>
      </c>
      <c r="D78">
        <f>D5+D14+D25+D36</f>
        <v>0</v>
      </c>
      <c r="E78">
        <f>E5+E14+E25+E36</f>
        <v>0</v>
      </c>
      <c r="H78" t="s">
        <v>118</v>
      </c>
      <c r="I78">
        <f>SUM(I68:I76)</f>
        <v>7330</v>
      </c>
      <c r="J78">
        <f t="shared" ref="J78:Q78" si="32">SUM(J68:J76)</f>
        <v>5363</v>
      </c>
      <c r="K78">
        <f t="shared" si="32"/>
        <v>5958</v>
      </c>
      <c r="L78">
        <f t="shared" si="32"/>
        <v>4226</v>
      </c>
      <c r="N78" s="5">
        <f t="shared" si="32"/>
        <v>29.411764705882355</v>
      </c>
      <c r="O78" s="5">
        <f t="shared" si="32"/>
        <v>29.616743980561079</v>
      </c>
      <c r="P78" s="5">
        <f t="shared" si="32"/>
        <v>28.821594427244584</v>
      </c>
      <c r="Q78" s="5">
        <f t="shared" si="32"/>
        <v>25.57337367624811</v>
      </c>
    </row>
    <row r="79" spans="1:17" x14ac:dyDescent="0.3">
      <c r="A79" t="s">
        <v>63</v>
      </c>
      <c r="B79">
        <f>B78*100/B48</f>
        <v>0</v>
      </c>
      <c r="C79">
        <f>C78*100/C48</f>
        <v>0</v>
      </c>
      <c r="D79">
        <f>D78*100/D48</f>
        <v>0</v>
      </c>
      <c r="E79">
        <f>E78*100/E48</f>
        <v>0</v>
      </c>
    </row>
    <row r="81" spans="1:5" x14ac:dyDescent="0.3">
      <c r="A81" t="s">
        <v>64</v>
      </c>
      <c r="B81">
        <v>2023</v>
      </c>
      <c r="C81">
        <v>2024</v>
      </c>
      <c r="D81">
        <v>2025</v>
      </c>
      <c r="E81">
        <v>2026</v>
      </c>
    </row>
    <row r="82" spans="1:5" x14ac:dyDescent="0.3">
      <c r="A82" t="s">
        <v>62</v>
      </c>
      <c r="B82">
        <f>(B6+B15+B26+B37)</f>
        <v>3404</v>
      </c>
      <c r="C82">
        <f>(C6+C15+C26+C37)</f>
        <v>1710</v>
      </c>
      <c r="D82">
        <f>(D6+D15+D26+D37)</f>
        <v>1523</v>
      </c>
      <c r="E82">
        <f>(E6+E15+E26+E37)</f>
        <v>1403</v>
      </c>
    </row>
    <row r="83" spans="1:5" x14ac:dyDescent="0.3">
      <c r="A83" t="s">
        <v>63</v>
      </c>
      <c r="B83" s="5">
        <f>B82*100/B48</f>
        <v>13.658614878420673</v>
      </c>
      <c r="C83" s="5">
        <f>C82*100/C48</f>
        <v>9.4433399602385695</v>
      </c>
      <c r="D83" s="5">
        <f>D82*100/D48</f>
        <v>7.3674535603715174</v>
      </c>
      <c r="E83" s="5">
        <f>E82*100/E48</f>
        <v>8.4901664145234488</v>
      </c>
    </row>
    <row r="85" spans="1:5" x14ac:dyDescent="0.3">
      <c r="A85" t="s">
        <v>65</v>
      </c>
      <c r="B85">
        <v>2023</v>
      </c>
      <c r="C85">
        <v>2024</v>
      </c>
      <c r="D85">
        <v>2025</v>
      </c>
      <c r="E85">
        <v>2026</v>
      </c>
    </row>
    <row r="86" spans="1:5" x14ac:dyDescent="0.3">
      <c r="A86" t="s">
        <v>62</v>
      </c>
      <c r="B86">
        <f>B7+B16+B27+B38</f>
        <v>12190</v>
      </c>
      <c r="C86">
        <f>C7+C16+C27+C38</f>
        <v>9409</v>
      </c>
      <c r="D86">
        <f>D7+D16+D27+D38</f>
        <v>9682</v>
      </c>
      <c r="E86">
        <f>E7+E16+E27+E38</f>
        <v>8000</v>
      </c>
    </row>
    <row r="87" spans="1:5" x14ac:dyDescent="0.3">
      <c r="A87" t="s">
        <v>63</v>
      </c>
      <c r="B87" s="5">
        <f>B86*100/B48</f>
        <v>48.912607334884839</v>
      </c>
      <c r="C87" s="5">
        <f>C86*100/C48</f>
        <v>51.960459465429643</v>
      </c>
      <c r="D87" s="5">
        <f>D86*100/D48</f>
        <v>46.836300309597526</v>
      </c>
      <c r="E87" s="5">
        <f>E86*100/E48</f>
        <v>48.411497730711041</v>
      </c>
    </row>
    <row r="89" spans="1:5" x14ac:dyDescent="0.3">
      <c r="A89" t="s">
        <v>66</v>
      </c>
      <c r="B89">
        <v>2023</v>
      </c>
      <c r="C89">
        <v>2024</v>
      </c>
      <c r="D89">
        <v>2025</v>
      </c>
      <c r="E89">
        <v>2026</v>
      </c>
    </row>
    <row r="90" spans="1:5" x14ac:dyDescent="0.3">
      <c r="A90" t="s">
        <v>62</v>
      </c>
      <c r="B90">
        <f>B8+B17+B28+B39</f>
        <v>9328</v>
      </c>
      <c r="C90">
        <f>C8+C17+C28+C39</f>
        <v>6989</v>
      </c>
      <c r="D90">
        <f>D8+D17+D28+D39</f>
        <v>9467</v>
      </c>
      <c r="E90">
        <f>E8+E17+E28+E39</f>
        <v>7122</v>
      </c>
    </row>
    <row r="91" spans="1:5" x14ac:dyDescent="0.3">
      <c r="A91" t="s">
        <v>63</v>
      </c>
      <c r="B91" s="5">
        <f>B90*100/B48</f>
        <v>37.428777786694489</v>
      </c>
      <c r="C91" s="5">
        <f>C90*100/C48</f>
        <v>38.596200574331789</v>
      </c>
      <c r="D91" s="5">
        <f>D90*100/D48</f>
        <v>45.796246130030958</v>
      </c>
      <c r="E91" s="5">
        <f>E90*100/E48</f>
        <v>43.098335854765509</v>
      </c>
    </row>
  </sheetData>
  <mergeCells count="4">
    <mergeCell ref="A1:F1"/>
    <mergeCell ref="H1:M1"/>
    <mergeCell ref="M51:M58"/>
    <mergeCell ref="M67:M76"/>
  </mergeCells>
  <conditionalFormatting sqref="B71:C73">
    <cfRule type="cellIs" dxfId="933" priority="5" operator="lessThan">
      <formula>0</formula>
    </cfRule>
    <cfRule type="cellIs" dxfId="932" priority="6" operator="greaterThan">
      <formula>0</formula>
    </cfRule>
  </conditionalFormatting>
  <conditionalFormatting sqref="B75:C75">
    <cfRule type="cellIs" dxfId="931" priority="1" operator="lessThan">
      <formula>0</formula>
    </cfRule>
    <cfRule type="cellIs" dxfId="930" priority="2" operator="greaterThan">
      <formula>0</formula>
    </cfRule>
  </conditionalFormatting>
  <conditionalFormatting sqref="C9">
    <cfRule type="cellIs" dxfId="929" priority="68" operator="greaterThan">
      <formula>$B$9</formula>
    </cfRule>
    <cfRule type="cellIs" dxfId="928" priority="67" operator="lessThan">
      <formula>$B$9</formula>
    </cfRule>
  </conditionalFormatting>
  <conditionalFormatting sqref="C18">
    <cfRule type="cellIs" dxfId="927" priority="62" operator="greaterThan">
      <formula>$B$9</formula>
    </cfRule>
    <cfRule type="cellIs" dxfId="926" priority="61" operator="lessThan">
      <formula>$B$9</formula>
    </cfRule>
    <cfRule type="cellIs" dxfId="925" priority="60" operator="greaterThan">
      <formula>$B$18</formula>
    </cfRule>
    <cfRule type="cellIs" dxfId="924" priority="59" operator="lessThan">
      <formula>$B$18</formula>
    </cfRule>
  </conditionalFormatting>
  <conditionalFormatting sqref="C20">
    <cfRule type="cellIs" dxfId="923" priority="22" operator="lessThan">
      <formula>$B$20</formula>
    </cfRule>
    <cfRule type="cellIs" dxfId="922" priority="23" operator="greaterThan">
      <formula>$B$20</formula>
    </cfRule>
  </conditionalFormatting>
  <conditionalFormatting sqref="C29">
    <cfRule type="cellIs" dxfId="921" priority="52" operator="greaterThan">
      <formula>$B$29</formula>
    </cfRule>
    <cfRule type="cellIs" dxfId="920" priority="51" operator="lessThan">
      <formula>$B$29</formula>
    </cfRule>
  </conditionalFormatting>
  <conditionalFormatting sqref="C40">
    <cfRule type="cellIs" dxfId="919" priority="46" operator="greaterThan">
      <formula>$B$40</formula>
    </cfRule>
    <cfRule type="cellIs" dxfId="918" priority="45" operator="lessThan">
      <formula>$B$40</formula>
    </cfRule>
  </conditionalFormatting>
  <conditionalFormatting sqref="C42">
    <cfRule type="cellIs" dxfId="917" priority="11" operator="lessThan">
      <formula>$B$42</formula>
    </cfRule>
    <cfRule type="cellIs" dxfId="916" priority="12" operator="greaterThan">
      <formula>$B$42</formula>
    </cfRule>
  </conditionalFormatting>
  <conditionalFormatting sqref="C48">
    <cfRule type="cellIs" dxfId="915" priority="30" operator="lessThan">
      <formula>$B$48</formula>
    </cfRule>
    <cfRule type="cellIs" dxfId="914" priority="31" operator="greaterThan">
      <formula>$B$48</formula>
    </cfRule>
  </conditionalFormatting>
  <conditionalFormatting sqref="D9">
    <cfRule type="cellIs" dxfId="913" priority="66" operator="greaterThan">
      <formula>$C$9</formula>
    </cfRule>
    <cfRule type="cellIs" dxfId="912" priority="65" operator="lessThan">
      <formula>$C$9</formula>
    </cfRule>
  </conditionalFormatting>
  <conditionalFormatting sqref="D18">
    <cfRule type="cellIs" dxfId="911" priority="39" operator="lessThan">
      <formula>$C$18</formula>
    </cfRule>
    <cfRule type="cellIs" dxfId="910" priority="40" operator="greaterThan">
      <formula>$C$18</formula>
    </cfRule>
  </conditionalFormatting>
  <conditionalFormatting sqref="D20">
    <cfRule type="cellIs" dxfId="909" priority="21" operator="greaterThan">
      <formula>$C$20</formula>
    </cfRule>
    <cfRule type="cellIs" dxfId="908" priority="20" operator="lessThan">
      <formula>$C$20</formula>
    </cfRule>
  </conditionalFormatting>
  <conditionalFormatting sqref="D29">
    <cfRule type="cellIs" dxfId="907" priority="49" operator="lessThan">
      <formula>$C$29</formula>
    </cfRule>
    <cfRule type="cellIs" dxfId="906" priority="50" operator="greaterThan">
      <formula>$C$29</formula>
    </cfRule>
  </conditionalFormatting>
  <conditionalFormatting sqref="D40">
    <cfRule type="cellIs" dxfId="905" priority="43" operator="lessThan">
      <formula>$C$40</formula>
    </cfRule>
    <cfRule type="cellIs" dxfId="904" priority="44" operator="greaterThan">
      <formula>$C$40</formula>
    </cfRule>
  </conditionalFormatting>
  <conditionalFormatting sqref="D42">
    <cfRule type="cellIs" dxfId="903" priority="9" operator="lessThan">
      <formula>$C$42</formula>
    </cfRule>
    <cfRule type="cellIs" dxfId="902" priority="10" operator="greaterThan">
      <formula>$C$42</formula>
    </cfRule>
  </conditionalFormatting>
  <conditionalFormatting sqref="D48">
    <cfRule type="cellIs" dxfId="901" priority="28" operator="lessThan">
      <formula>$C$48</formula>
    </cfRule>
    <cfRule type="cellIs" dxfId="900" priority="29" operator="greaterThan">
      <formula>$C$48</formula>
    </cfRule>
  </conditionalFormatting>
  <conditionalFormatting sqref="E9">
    <cfRule type="cellIs" dxfId="899" priority="63" operator="lessThan">
      <formula>$D$9</formula>
    </cfRule>
    <cfRule type="cellIs" dxfId="898" priority="64" operator="greaterThan">
      <formula>$D$9</formula>
    </cfRule>
  </conditionalFormatting>
  <conditionalFormatting sqref="E18">
    <cfRule type="cellIs" dxfId="897" priority="38" operator="greaterThan">
      <formula>$D$18</formula>
    </cfRule>
    <cfRule type="cellIs" dxfId="896" priority="37" operator="lessThan">
      <formula>$D$18</formula>
    </cfRule>
  </conditionalFormatting>
  <conditionalFormatting sqref="E20">
    <cfRule type="cellIs" dxfId="895" priority="19" operator="greaterThan">
      <formula>$D$20</formula>
    </cfRule>
    <cfRule type="cellIs" dxfId="894" priority="18" operator="lessThan">
      <formula>$D$20</formula>
    </cfRule>
  </conditionalFormatting>
  <conditionalFormatting sqref="E29">
    <cfRule type="cellIs" dxfId="893" priority="47" operator="lessThan">
      <formula>$D$29</formula>
    </cfRule>
    <cfRule type="cellIs" dxfId="892" priority="48" operator="greaterThan">
      <formula>$D$29</formula>
    </cfRule>
  </conditionalFormatting>
  <conditionalFormatting sqref="E40">
    <cfRule type="cellIs" dxfId="891" priority="41" operator="lessThan">
      <formula>$D$40</formula>
    </cfRule>
    <cfRule type="cellIs" dxfId="890" priority="42" operator="greaterThan">
      <formula>$D$40</formula>
    </cfRule>
  </conditionalFormatting>
  <conditionalFormatting sqref="E42">
    <cfRule type="cellIs" dxfId="889" priority="8" operator="greaterThan">
      <formula>$D$42</formula>
    </cfRule>
    <cfRule type="cellIs" dxfId="888" priority="7" operator="lessThan">
      <formula>$D$42</formula>
    </cfRule>
  </conditionalFormatting>
  <conditionalFormatting sqref="E48">
    <cfRule type="cellIs" dxfId="887" priority="27" operator="greaterThan">
      <formula>$D$48</formula>
    </cfRule>
    <cfRule type="cellIs" dxfId="886" priority="26" operator="lessThan">
      <formula>$D$48</formula>
    </cfRule>
  </conditionalFormatting>
  <conditionalFormatting sqref="F5:F9">
    <cfRule type="cellIs" dxfId="885" priority="69" operator="greaterThan">
      <formula>0</formula>
    </cfRule>
    <cfRule type="cellIs" dxfId="884" priority="70" operator="lessThan">
      <formula>0</formula>
    </cfRule>
  </conditionalFormatting>
  <conditionalFormatting sqref="F6:F9">
    <cfRule type="cellIs" dxfId="883" priority="58" operator="lessThan">
      <formula>0</formula>
    </cfRule>
  </conditionalFormatting>
  <conditionalFormatting sqref="F14:F18">
    <cfRule type="cellIs" dxfId="882" priority="74" operator="lessThan">
      <formula>0</formula>
    </cfRule>
    <cfRule type="cellIs" dxfId="881" priority="73" operator="greaterThan">
      <formula>0</formula>
    </cfRule>
  </conditionalFormatting>
  <conditionalFormatting sqref="F15:F18">
    <cfRule type="cellIs" dxfId="880" priority="57" operator="lessThan">
      <formula>0</formula>
    </cfRule>
  </conditionalFormatting>
  <conditionalFormatting sqref="F20">
    <cfRule type="cellIs" dxfId="879" priority="17" operator="greaterThan">
      <formula>0</formula>
    </cfRule>
    <cfRule type="cellIs" dxfId="878" priority="16" operator="lessThan">
      <formula>0</formula>
    </cfRule>
  </conditionalFormatting>
  <conditionalFormatting sqref="F25:F29">
    <cfRule type="cellIs" dxfId="877" priority="55" operator="greaterThan">
      <formula>0</formula>
    </cfRule>
    <cfRule type="cellIs" dxfId="876" priority="56" operator="lessThan">
      <formula>0</formula>
    </cfRule>
  </conditionalFormatting>
  <conditionalFormatting sqref="F26:F29">
    <cfRule type="cellIs" dxfId="875" priority="54" operator="lessThan">
      <formula>0</formula>
    </cfRule>
  </conditionalFormatting>
  <conditionalFormatting sqref="F36:F40">
    <cfRule type="cellIs" dxfId="874" priority="35" operator="greaterThan">
      <formula>0</formula>
    </cfRule>
    <cfRule type="cellIs" dxfId="873" priority="36" operator="lessThan">
      <formula>0</formula>
    </cfRule>
  </conditionalFormatting>
  <conditionalFormatting sqref="F37:F40">
    <cfRule type="cellIs" dxfId="872" priority="34" operator="lessThan">
      <formula>0</formula>
    </cfRule>
  </conditionalFormatting>
  <conditionalFormatting sqref="F42">
    <cfRule type="cellIs" dxfId="871" priority="13" operator="lessThan">
      <formula>0</formula>
    </cfRule>
    <cfRule type="cellIs" dxfId="870" priority="14" operator="greaterThan">
      <formula>0</formula>
    </cfRule>
    <cfRule type="cellIs" dxfId="869" priority="15" operator="lessThan">
      <formula>0</formula>
    </cfRule>
  </conditionalFormatting>
  <conditionalFormatting sqref="F48">
    <cfRule type="cellIs" dxfId="868" priority="33" operator="lessThan">
      <formula>0</formula>
    </cfRule>
  </conditionalFormatting>
  <conditionalFormatting sqref="F48:F52">
    <cfRule type="cellIs" dxfId="867" priority="32" operator="greaterThan">
      <formula>0</formula>
    </cfRule>
  </conditionalFormatting>
  <conditionalFormatting sqref="F49:F52">
    <cfRule type="cellIs" dxfId="866" priority="72" operator="lessThan">
      <formula>0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221B2-3854-4E7E-806E-CF1B29367C2B}">
  <dimension ref="A1:Q78"/>
  <sheetViews>
    <sheetView topLeftCell="A13" workbookViewId="0">
      <selection activeCell="I45" sqref="I45"/>
    </sheetView>
  </sheetViews>
  <sheetFormatPr defaultRowHeight="14.4" x14ac:dyDescent="0.3"/>
  <cols>
    <col min="1" max="1" width="13.77734375" bestFit="1" customWidth="1"/>
    <col min="8" max="8" width="13.77734375" bestFit="1" customWidth="1"/>
  </cols>
  <sheetData>
    <row r="1" spans="1:13" x14ac:dyDescent="0.3">
      <c r="A1" s="11" t="s">
        <v>105</v>
      </c>
      <c r="B1" s="11"/>
      <c r="C1" s="11"/>
      <c r="D1" s="11"/>
      <c r="E1" s="11"/>
      <c r="F1" s="11"/>
      <c r="H1" s="11" t="s">
        <v>106</v>
      </c>
      <c r="I1" s="11"/>
      <c r="J1" s="11"/>
      <c r="K1" s="11"/>
      <c r="L1" s="11"/>
      <c r="M1" s="11"/>
    </row>
    <row r="2" spans="1:13" x14ac:dyDescent="0.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 x14ac:dyDescent="0.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 x14ac:dyDescent="0.3">
      <c r="A5" t="s">
        <v>3</v>
      </c>
      <c r="F5">
        <f>E5-B5</f>
        <v>0</v>
      </c>
      <c r="H5" t="s">
        <v>19</v>
      </c>
      <c r="M5">
        <f>L5-I5</f>
        <v>0</v>
      </c>
    </row>
    <row r="6" spans="1:13" x14ac:dyDescent="0.3">
      <c r="A6" t="s">
        <v>4</v>
      </c>
      <c r="F6">
        <f t="shared" ref="F6:F9" si="0">E6-B6</f>
        <v>0</v>
      </c>
      <c r="H6" t="s">
        <v>20</v>
      </c>
      <c r="M6">
        <f t="shared" ref="M6:M12" si="1">L6-I6</f>
        <v>0</v>
      </c>
    </row>
    <row r="7" spans="1:13" x14ac:dyDescent="0.3">
      <c r="A7" t="s">
        <v>5</v>
      </c>
      <c r="B7">
        <v>138</v>
      </c>
      <c r="C7">
        <v>32</v>
      </c>
      <c r="E7">
        <v>12</v>
      </c>
      <c r="F7">
        <f t="shared" si="0"/>
        <v>-126</v>
      </c>
      <c r="H7" t="s">
        <v>21</v>
      </c>
      <c r="M7">
        <f t="shared" si="1"/>
        <v>0</v>
      </c>
    </row>
    <row r="8" spans="1:13" x14ac:dyDescent="0.3">
      <c r="A8" t="s">
        <v>6</v>
      </c>
      <c r="B8">
        <v>93</v>
      </c>
      <c r="C8">
        <v>76</v>
      </c>
      <c r="D8">
        <v>73</v>
      </c>
      <c r="E8">
        <v>29</v>
      </c>
      <c r="F8">
        <f t="shared" si="0"/>
        <v>-64</v>
      </c>
      <c r="H8" t="s">
        <v>23</v>
      </c>
      <c r="I8">
        <v>24</v>
      </c>
      <c r="J8">
        <v>4</v>
      </c>
      <c r="M8">
        <f t="shared" si="1"/>
        <v>-24</v>
      </c>
    </row>
    <row r="9" spans="1:13" x14ac:dyDescent="0.3">
      <c r="A9" t="s">
        <v>22</v>
      </c>
      <c r="B9">
        <f>SUM(B5:B8)</f>
        <v>231</v>
      </c>
      <c r="C9">
        <f>SUM(C5:C8)</f>
        <v>108</v>
      </c>
      <c r="D9">
        <f>SUM(D5:D8)</f>
        <v>73</v>
      </c>
      <c r="E9">
        <f>SUM(E5:E8)</f>
        <v>41</v>
      </c>
      <c r="F9">
        <f t="shared" si="0"/>
        <v>-190</v>
      </c>
      <c r="H9" t="s">
        <v>24</v>
      </c>
      <c r="I9">
        <v>45</v>
      </c>
      <c r="J9">
        <v>12</v>
      </c>
      <c r="K9">
        <v>2</v>
      </c>
      <c r="L9">
        <v>12</v>
      </c>
      <c r="M9">
        <f t="shared" si="1"/>
        <v>-33</v>
      </c>
    </row>
    <row r="10" spans="1:13" x14ac:dyDescent="0.3">
      <c r="H10" t="s">
        <v>25</v>
      </c>
      <c r="I10">
        <v>63</v>
      </c>
      <c r="J10">
        <v>16</v>
      </c>
      <c r="K10">
        <v>2</v>
      </c>
      <c r="M10">
        <f t="shared" si="1"/>
        <v>-63</v>
      </c>
    </row>
    <row r="11" spans="1:13" x14ac:dyDescent="0.3">
      <c r="H11" t="s">
        <v>26</v>
      </c>
      <c r="I11">
        <v>99</v>
      </c>
      <c r="J11">
        <v>76</v>
      </c>
      <c r="K11">
        <v>69</v>
      </c>
      <c r="L11">
        <v>29</v>
      </c>
      <c r="M11">
        <f t="shared" si="1"/>
        <v>-70</v>
      </c>
    </row>
    <row r="12" spans="1:13" x14ac:dyDescent="0.3">
      <c r="H12" t="s">
        <v>22</v>
      </c>
      <c r="I12">
        <f>SUM(I5:I11)</f>
        <v>231</v>
      </c>
      <c r="J12">
        <f t="shared" ref="J12:L12" si="2">SUM(J5:J11)</f>
        <v>108</v>
      </c>
      <c r="K12">
        <f t="shared" si="2"/>
        <v>73</v>
      </c>
      <c r="L12">
        <f t="shared" si="2"/>
        <v>41</v>
      </c>
      <c r="M12">
        <f t="shared" si="1"/>
        <v>-190</v>
      </c>
    </row>
    <row r="14" spans="1:13" x14ac:dyDescent="0.3">
      <c r="A14" t="s">
        <v>7</v>
      </c>
      <c r="F14">
        <f>E14-B14</f>
        <v>0</v>
      </c>
      <c r="H14" t="s">
        <v>27</v>
      </c>
      <c r="M14">
        <f>L14-I14</f>
        <v>0</v>
      </c>
    </row>
    <row r="15" spans="1:13" x14ac:dyDescent="0.3">
      <c r="A15" t="s">
        <v>8</v>
      </c>
      <c r="F15">
        <f t="shared" ref="F15:F17" si="3">E15-B15</f>
        <v>0</v>
      </c>
      <c r="H15" t="s">
        <v>28</v>
      </c>
      <c r="M15">
        <f t="shared" ref="M15:M21" si="4">L15-I15</f>
        <v>0</v>
      </c>
    </row>
    <row r="16" spans="1:13" x14ac:dyDescent="0.3">
      <c r="A16" t="s">
        <v>9</v>
      </c>
      <c r="B16">
        <v>84</v>
      </c>
      <c r="C16">
        <v>23</v>
      </c>
      <c r="E16">
        <v>2</v>
      </c>
      <c r="F16">
        <f t="shared" si="3"/>
        <v>-82</v>
      </c>
      <c r="H16" t="s">
        <v>29</v>
      </c>
      <c r="M16">
        <f t="shared" si="4"/>
        <v>0</v>
      </c>
    </row>
    <row r="17" spans="1:13" x14ac:dyDescent="0.3">
      <c r="A17" t="s">
        <v>10</v>
      </c>
      <c r="B17">
        <v>107</v>
      </c>
      <c r="C17">
        <v>55</v>
      </c>
      <c r="D17">
        <v>75</v>
      </c>
      <c r="E17">
        <v>14</v>
      </c>
      <c r="F17">
        <f t="shared" si="3"/>
        <v>-93</v>
      </c>
      <c r="H17" t="s">
        <v>30</v>
      </c>
      <c r="I17">
        <v>12</v>
      </c>
      <c r="L17">
        <v>2</v>
      </c>
      <c r="M17">
        <f t="shared" si="4"/>
        <v>-10</v>
      </c>
    </row>
    <row r="18" spans="1:13" x14ac:dyDescent="0.3">
      <c r="A18" t="s">
        <v>22</v>
      </c>
      <c r="B18">
        <f>SUM(B14:B17)</f>
        <v>191</v>
      </c>
      <c r="C18">
        <f t="shared" ref="C18:F18" si="5">SUM(C14:C17)</f>
        <v>78</v>
      </c>
      <c r="D18" s="4">
        <f t="shared" si="5"/>
        <v>75</v>
      </c>
      <c r="E18" s="4">
        <f t="shared" si="5"/>
        <v>16</v>
      </c>
      <c r="F18" s="4">
        <f t="shared" si="5"/>
        <v>-175</v>
      </c>
      <c r="H18" t="s">
        <v>31</v>
      </c>
      <c r="I18">
        <v>30</v>
      </c>
      <c r="J18">
        <v>14</v>
      </c>
      <c r="M18">
        <f t="shared" si="4"/>
        <v>-30</v>
      </c>
    </row>
    <row r="19" spans="1:13" x14ac:dyDescent="0.3">
      <c r="H19" t="s">
        <v>32</v>
      </c>
      <c r="I19">
        <v>42</v>
      </c>
      <c r="J19">
        <v>9</v>
      </c>
      <c r="K19">
        <v>4</v>
      </c>
      <c r="M19">
        <f t="shared" si="4"/>
        <v>-42</v>
      </c>
    </row>
    <row r="20" spans="1:13" x14ac:dyDescent="0.3">
      <c r="A20" t="s">
        <v>85</v>
      </c>
      <c r="B20">
        <f>B9+B18</f>
        <v>422</v>
      </c>
      <c r="C20">
        <f t="shared" ref="C20:F20" si="6">C9+C18</f>
        <v>186</v>
      </c>
      <c r="D20">
        <f t="shared" si="6"/>
        <v>148</v>
      </c>
      <c r="E20">
        <f t="shared" si="6"/>
        <v>57</v>
      </c>
      <c r="F20">
        <f t="shared" si="6"/>
        <v>-365</v>
      </c>
      <c r="H20" t="s">
        <v>33</v>
      </c>
      <c r="I20">
        <v>107</v>
      </c>
      <c r="J20">
        <v>55</v>
      </c>
      <c r="K20">
        <v>71</v>
      </c>
      <c r="L20">
        <v>14</v>
      </c>
      <c r="M20">
        <f t="shared" si="4"/>
        <v>-93</v>
      </c>
    </row>
    <row r="21" spans="1:13" x14ac:dyDescent="0.3">
      <c r="H21" t="s">
        <v>22</v>
      </c>
      <c r="I21">
        <f>SUM(I14:I20)</f>
        <v>191</v>
      </c>
      <c r="J21">
        <f t="shared" ref="J21:L21" si="7">SUM(J14:J20)</f>
        <v>78</v>
      </c>
      <c r="K21">
        <f t="shared" si="7"/>
        <v>75</v>
      </c>
      <c r="L21">
        <f t="shared" si="7"/>
        <v>16</v>
      </c>
      <c r="M21">
        <f t="shared" si="4"/>
        <v>-175</v>
      </c>
    </row>
    <row r="23" spans="1:13" x14ac:dyDescent="0.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 x14ac:dyDescent="0.3">
      <c r="A25" t="s">
        <v>11</v>
      </c>
      <c r="F25">
        <f>E25-B25</f>
        <v>0</v>
      </c>
      <c r="H25" t="s">
        <v>34</v>
      </c>
      <c r="M25">
        <f>L25-I25</f>
        <v>0</v>
      </c>
    </row>
    <row r="26" spans="1:13" x14ac:dyDescent="0.3">
      <c r="A26" t="s">
        <v>12</v>
      </c>
      <c r="F26">
        <f t="shared" ref="F26:F28" si="8">E26-B26</f>
        <v>0</v>
      </c>
      <c r="H26" t="s">
        <v>35</v>
      </c>
      <c r="M26">
        <f t="shared" ref="M26:M34" si="9">L26-I26</f>
        <v>0</v>
      </c>
    </row>
    <row r="27" spans="1:13" x14ac:dyDescent="0.3">
      <c r="A27" t="s">
        <v>13</v>
      </c>
      <c r="F27">
        <f t="shared" si="8"/>
        <v>0</v>
      </c>
      <c r="H27" t="s">
        <v>36</v>
      </c>
      <c r="M27">
        <f t="shared" si="9"/>
        <v>0</v>
      </c>
    </row>
    <row r="28" spans="1:13" x14ac:dyDescent="0.3">
      <c r="A28" t="s">
        <v>14</v>
      </c>
      <c r="B28">
        <v>78</v>
      </c>
      <c r="C28">
        <v>97</v>
      </c>
      <c r="D28">
        <v>39</v>
      </c>
      <c r="E28">
        <v>45</v>
      </c>
      <c r="F28">
        <f t="shared" si="8"/>
        <v>-33</v>
      </c>
      <c r="H28" t="s">
        <v>37</v>
      </c>
      <c r="M28">
        <f t="shared" si="9"/>
        <v>0</v>
      </c>
    </row>
    <row r="29" spans="1:13" x14ac:dyDescent="0.3">
      <c r="A29" t="s">
        <v>22</v>
      </c>
      <c r="B29">
        <f>SUM(B25:B28)</f>
        <v>78</v>
      </c>
      <c r="C29">
        <f>SUM(C25:C28)</f>
        <v>97</v>
      </c>
      <c r="D29">
        <f>SUM(D25:D28)</f>
        <v>39</v>
      </c>
      <c r="E29">
        <f>SUM(E25:E28)</f>
        <v>45</v>
      </c>
      <c r="F29" s="4">
        <f>SUM(F25:F28)</f>
        <v>-33</v>
      </c>
      <c r="H29" t="s">
        <v>38</v>
      </c>
      <c r="M29">
        <f t="shared" si="9"/>
        <v>0</v>
      </c>
    </row>
    <row r="30" spans="1:13" x14ac:dyDescent="0.3">
      <c r="H30" t="s">
        <v>39</v>
      </c>
      <c r="M30">
        <f t="shared" si="9"/>
        <v>0</v>
      </c>
    </row>
    <row r="31" spans="1:13" x14ac:dyDescent="0.3">
      <c r="H31" t="s">
        <v>40</v>
      </c>
      <c r="M31">
        <f t="shared" si="9"/>
        <v>0</v>
      </c>
    </row>
    <row r="32" spans="1:13" x14ac:dyDescent="0.3">
      <c r="H32" t="s">
        <v>41</v>
      </c>
      <c r="M32">
        <f t="shared" si="9"/>
        <v>0</v>
      </c>
    </row>
    <row r="33" spans="1:13" x14ac:dyDescent="0.3">
      <c r="H33" t="s">
        <v>42</v>
      </c>
      <c r="I33">
        <v>78</v>
      </c>
      <c r="J33">
        <v>97</v>
      </c>
      <c r="K33">
        <v>39</v>
      </c>
      <c r="L33">
        <v>45</v>
      </c>
      <c r="M33">
        <f t="shared" si="9"/>
        <v>-33</v>
      </c>
    </row>
    <row r="34" spans="1:13" x14ac:dyDescent="0.3">
      <c r="H34" t="s">
        <v>22</v>
      </c>
      <c r="I34">
        <f>SUM(I25:I33)</f>
        <v>78</v>
      </c>
      <c r="J34">
        <f t="shared" ref="J34:L34" si="10">SUM(J25:J33)</f>
        <v>97</v>
      </c>
      <c r="K34">
        <f t="shared" si="10"/>
        <v>39</v>
      </c>
      <c r="L34">
        <f t="shared" si="10"/>
        <v>45</v>
      </c>
      <c r="M34">
        <f t="shared" si="9"/>
        <v>-33</v>
      </c>
    </row>
    <row r="36" spans="1:13" x14ac:dyDescent="0.3">
      <c r="A36" t="s">
        <v>15</v>
      </c>
      <c r="F36">
        <f>E36-B36</f>
        <v>0</v>
      </c>
      <c r="H36" t="s">
        <v>43</v>
      </c>
      <c r="M36">
        <f>L36-I36</f>
        <v>0</v>
      </c>
    </row>
    <row r="37" spans="1:13" x14ac:dyDescent="0.3">
      <c r="A37" t="s">
        <v>16</v>
      </c>
      <c r="F37">
        <f t="shared" ref="F37:F39" si="11">E37-B37</f>
        <v>0</v>
      </c>
      <c r="H37" t="s">
        <v>44</v>
      </c>
      <c r="M37">
        <f t="shared" ref="M37:M45" si="12">L37-I37</f>
        <v>0</v>
      </c>
    </row>
    <row r="38" spans="1:13" x14ac:dyDescent="0.3">
      <c r="A38" t="s">
        <v>17</v>
      </c>
      <c r="F38">
        <f t="shared" si="11"/>
        <v>0</v>
      </c>
      <c r="H38" t="s">
        <v>45</v>
      </c>
      <c r="M38">
        <f t="shared" si="12"/>
        <v>0</v>
      </c>
    </row>
    <row r="39" spans="1:13" x14ac:dyDescent="0.3">
      <c r="A39" t="s">
        <v>18</v>
      </c>
      <c r="B39">
        <v>23</v>
      </c>
      <c r="C39">
        <v>51</v>
      </c>
      <c r="D39">
        <v>46</v>
      </c>
      <c r="E39">
        <v>30</v>
      </c>
      <c r="F39">
        <f t="shared" si="11"/>
        <v>7</v>
      </c>
      <c r="H39" t="s">
        <v>46</v>
      </c>
      <c r="M39">
        <f t="shared" si="12"/>
        <v>0</v>
      </c>
    </row>
    <row r="40" spans="1:13" x14ac:dyDescent="0.3">
      <c r="A40" t="s">
        <v>22</v>
      </c>
      <c r="B40">
        <f>SUM(B36:B39)</f>
        <v>23</v>
      </c>
      <c r="C40">
        <f>SUM(C36:C39)</f>
        <v>51</v>
      </c>
      <c r="D40">
        <f>SUM(D36:D39)</f>
        <v>46</v>
      </c>
      <c r="E40">
        <f>SUM(E36:E39)</f>
        <v>30</v>
      </c>
      <c r="F40" s="4">
        <f>SUM(F36:F39)</f>
        <v>7</v>
      </c>
      <c r="H40" t="s">
        <v>47</v>
      </c>
      <c r="M40">
        <f t="shared" si="12"/>
        <v>0</v>
      </c>
    </row>
    <row r="41" spans="1:13" x14ac:dyDescent="0.3">
      <c r="H41" t="s">
        <v>48</v>
      </c>
      <c r="M41">
        <f t="shared" si="12"/>
        <v>0</v>
      </c>
    </row>
    <row r="42" spans="1:13" x14ac:dyDescent="0.3">
      <c r="A42" t="s">
        <v>54</v>
      </c>
      <c r="B42">
        <f>B29+B40</f>
        <v>101</v>
      </c>
      <c r="C42">
        <f t="shared" ref="C42:E42" si="13">C29+C40</f>
        <v>148</v>
      </c>
      <c r="D42">
        <f t="shared" si="13"/>
        <v>85</v>
      </c>
      <c r="E42">
        <f t="shared" si="13"/>
        <v>75</v>
      </c>
      <c r="F42" s="4">
        <f>E42-B42</f>
        <v>-26</v>
      </c>
      <c r="H42" t="s">
        <v>49</v>
      </c>
      <c r="M42">
        <f t="shared" si="12"/>
        <v>0</v>
      </c>
    </row>
    <row r="43" spans="1:13" x14ac:dyDescent="0.3">
      <c r="H43" t="s">
        <v>50</v>
      </c>
      <c r="M43">
        <f t="shared" si="12"/>
        <v>0</v>
      </c>
    </row>
    <row r="44" spans="1:13" x14ac:dyDescent="0.3">
      <c r="H44" t="s">
        <v>51</v>
      </c>
      <c r="I44">
        <v>23</v>
      </c>
      <c r="J44">
        <v>51</v>
      </c>
      <c r="K44">
        <v>46</v>
      </c>
      <c r="L44">
        <v>30</v>
      </c>
      <c r="M44">
        <f t="shared" si="12"/>
        <v>7</v>
      </c>
    </row>
    <row r="45" spans="1:13" x14ac:dyDescent="0.3">
      <c r="H45" t="s">
        <v>22</v>
      </c>
      <c r="I45">
        <f>SUM(I36:I44)</f>
        <v>23</v>
      </c>
      <c r="J45">
        <f>SUM(J36:J44)</f>
        <v>51</v>
      </c>
      <c r="K45">
        <f t="shared" ref="K45:L45" si="14">SUM(K36:K44)</f>
        <v>46</v>
      </c>
      <c r="L45">
        <f t="shared" si="14"/>
        <v>30</v>
      </c>
      <c r="M45">
        <f t="shared" si="12"/>
        <v>7</v>
      </c>
    </row>
    <row r="48" spans="1:13" x14ac:dyDescent="0.3">
      <c r="A48" t="s">
        <v>52</v>
      </c>
      <c r="B48">
        <f>B9+B18+B29+B40</f>
        <v>523</v>
      </c>
      <c r="C48">
        <f t="shared" ref="C48:E48" si="15">C9+C18+C29+C40</f>
        <v>334</v>
      </c>
      <c r="D48">
        <f t="shared" si="15"/>
        <v>233</v>
      </c>
      <c r="E48">
        <f t="shared" si="15"/>
        <v>132</v>
      </c>
      <c r="F48">
        <f>E48-B48</f>
        <v>-391</v>
      </c>
      <c r="I48">
        <f>I12+I21+I34+I45</f>
        <v>523</v>
      </c>
      <c r="J48">
        <f t="shared" ref="J48:M48" si="16">J12+J21+J34+J45</f>
        <v>334</v>
      </c>
      <c r="K48">
        <f t="shared" si="16"/>
        <v>233</v>
      </c>
      <c r="L48">
        <f t="shared" si="16"/>
        <v>132</v>
      </c>
      <c r="M48">
        <f t="shared" si="16"/>
        <v>-391</v>
      </c>
    </row>
    <row r="51" spans="8:17" ht="14.25" customHeight="1" x14ac:dyDescent="0.3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2" t="s">
        <v>117</v>
      </c>
      <c r="N51" s="7">
        <v>2023</v>
      </c>
      <c r="O51" s="7">
        <v>2024</v>
      </c>
      <c r="P51" s="7">
        <v>2025</v>
      </c>
      <c r="Q51" s="7">
        <v>2026</v>
      </c>
    </row>
    <row r="52" spans="8:17" x14ac:dyDescent="0.3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2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8:17" x14ac:dyDescent="0.3">
      <c r="H53" s="7" t="s">
        <v>79</v>
      </c>
      <c r="I53" s="8">
        <f t="shared" ref="I53:L58" si="19">I6+I15</f>
        <v>0</v>
      </c>
      <c r="J53" s="8">
        <f t="shared" si="19"/>
        <v>0</v>
      </c>
      <c r="K53" s="8">
        <f t="shared" si="19"/>
        <v>0</v>
      </c>
      <c r="L53" s="8">
        <f t="shared" si="19"/>
        <v>0</v>
      </c>
      <c r="M53" s="12"/>
      <c r="N53" s="5">
        <f>I53*100/B48</f>
        <v>0</v>
      </c>
      <c r="O53" s="5">
        <f t="shared" ref="O53:Q53" si="20">J53*100/C48</f>
        <v>0</v>
      </c>
      <c r="P53" s="5">
        <f t="shared" si="20"/>
        <v>0</v>
      </c>
      <c r="Q53" s="5">
        <f t="shared" si="20"/>
        <v>0</v>
      </c>
    </row>
    <row r="54" spans="8:17" x14ac:dyDescent="0.3">
      <c r="H54" s="7" t="s">
        <v>80</v>
      </c>
      <c r="I54" s="8">
        <f t="shared" si="19"/>
        <v>0</v>
      </c>
      <c r="J54" s="8">
        <f t="shared" si="19"/>
        <v>0</v>
      </c>
      <c r="K54" s="8">
        <f t="shared" si="19"/>
        <v>0</v>
      </c>
      <c r="L54" s="8">
        <f t="shared" si="19"/>
        <v>0</v>
      </c>
      <c r="M54" s="12"/>
      <c r="N54" s="5">
        <f>I54*100/B48</f>
        <v>0</v>
      </c>
      <c r="O54" s="5">
        <f t="shared" ref="O54:Q54" si="21">J54*100/C48</f>
        <v>0</v>
      </c>
      <c r="P54" s="5">
        <f t="shared" si="21"/>
        <v>0</v>
      </c>
      <c r="Q54" s="5">
        <f t="shared" si="21"/>
        <v>0</v>
      </c>
    </row>
    <row r="55" spans="8:17" x14ac:dyDescent="0.3">
      <c r="H55" s="7" t="s">
        <v>81</v>
      </c>
      <c r="I55" s="8">
        <f>I8+I17</f>
        <v>36</v>
      </c>
      <c r="J55" s="8">
        <f t="shared" si="19"/>
        <v>4</v>
      </c>
      <c r="K55" s="8">
        <f t="shared" si="19"/>
        <v>0</v>
      </c>
      <c r="L55" s="8">
        <f t="shared" si="19"/>
        <v>2</v>
      </c>
      <c r="M55" s="12"/>
      <c r="N55" s="5">
        <f>I55*100/B48</f>
        <v>6.8833652007648185</v>
      </c>
      <c r="O55" s="5">
        <f t="shared" ref="O55:Q55" si="22">J55*100/C48</f>
        <v>1.1976047904191616</v>
      </c>
      <c r="P55" s="5">
        <f t="shared" si="22"/>
        <v>0</v>
      </c>
      <c r="Q55" s="5">
        <f t="shared" si="22"/>
        <v>1.5151515151515151</v>
      </c>
    </row>
    <row r="56" spans="8:17" x14ac:dyDescent="0.3">
      <c r="H56" s="7" t="s">
        <v>82</v>
      </c>
      <c r="I56" s="8">
        <f t="shared" si="19"/>
        <v>75</v>
      </c>
      <c r="J56" s="8">
        <f t="shared" si="19"/>
        <v>26</v>
      </c>
      <c r="K56" s="8">
        <f t="shared" si="19"/>
        <v>2</v>
      </c>
      <c r="L56" s="8">
        <f t="shared" si="19"/>
        <v>12</v>
      </c>
      <c r="M56" s="12"/>
      <c r="N56" s="5">
        <f>I56*100/B48</f>
        <v>14.340344168260039</v>
      </c>
      <c r="O56" s="5">
        <f t="shared" ref="O56:Q56" si="23">J56*100/C48</f>
        <v>7.7844311377245505</v>
      </c>
      <c r="P56" s="5">
        <f t="shared" si="23"/>
        <v>0.85836909871244638</v>
      </c>
      <c r="Q56" s="5">
        <f t="shared" si="23"/>
        <v>9.0909090909090917</v>
      </c>
    </row>
    <row r="57" spans="8:17" x14ac:dyDescent="0.3">
      <c r="H57" s="7" t="s">
        <v>83</v>
      </c>
      <c r="I57" s="8">
        <f t="shared" si="19"/>
        <v>105</v>
      </c>
      <c r="J57" s="8">
        <f t="shared" si="19"/>
        <v>25</v>
      </c>
      <c r="K57" s="8">
        <f t="shared" si="19"/>
        <v>6</v>
      </c>
      <c r="L57" s="8">
        <f t="shared" si="19"/>
        <v>0</v>
      </c>
      <c r="M57" s="12"/>
      <c r="N57" s="5">
        <f>I57*100/B48</f>
        <v>20.076481835564053</v>
      </c>
      <c r="O57" s="5">
        <f t="shared" ref="O57:Q57" si="24">J57*100/C48</f>
        <v>7.4850299401197606</v>
      </c>
      <c r="P57" s="5">
        <f t="shared" si="24"/>
        <v>2.5751072961373391</v>
      </c>
      <c r="Q57" s="5">
        <f t="shared" si="24"/>
        <v>0</v>
      </c>
    </row>
    <row r="58" spans="8:17" x14ac:dyDescent="0.3">
      <c r="H58" s="7" t="s">
        <v>84</v>
      </c>
      <c r="I58" s="8">
        <f t="shared" si="19"/>
        <v>206</v>
      </c>
      <c r="J58" s="8">
        <f t="shared" si="19"/>
        <v>131</v>
      </c>
      <c r="K58" s="8">
        <f t="shared" si="19"/>
        <v>140</v>
      </c>
      <c r="L58" s="8">
        <f t="shared" si="19"/>
        <v>43</v>
      </c>
      <c r="M58" s="12"/>
      <c r="N58" s="5">
        <f>I58*100/B48</f>
        <v>39.38814531548757</v>
      </c>
      <c r="O58" s="5">
        <f t="shared" ref="O58:Q58" si="25">J58*100/C48</f>
        <v>39.221556886227546</v>
      </c>
      <c r="P58" s="5">
        <f t="shared" si="25"/>
        <v>60.085836909871247</v>
      </c>
      <c r="Q58" s="5">
        <f t="shared" si="25"/>
        <v>32.575757575757578</v>
      </c>
    </row>
    <row r="60" spans="8:17" x14ac:dyDescent="0.3">
      <c r="H60" t="s">
        <v>22</v>
      </c>
      <c r="I60">
        <f>SUM(I52:I58)</f>
        <v>422</v>
      </c>
      <c r="J60">
        <f t="shared" ref="J60:Q60" si="26">SUM(J52:J58)</f>
        <v>186</v>
      </c>
      <c r="K60">
        <f t="shared" si="26"/>
        <v>148</v>
      </c>
      <c r="L60">
        <f t="shared" si="26"/>
        <v>57</v>
      </c>
      <c r="N60" s="9">
        <f>SUM(N52:N58)</f>
        <v>80.68833652007649</v>
      </c>
      <c r="O60" s="5">
        <f t="shared" si="26"/>
        <v>55.688622754491021</v>
      </c>
      <c r="P60" s="5">
        <f t="shared" si="26"/>
        <v>63.519313304721031</v>
      </c>
      <c r="Q60" s="5">
        <f t="shared" si="26"/>
        <v>43.181818181818187</v>
      </c>
    </row>
    <row r="67" spans="8:17" ht="14.25" customHeight="1" x14ac:dyDescent="0.3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3" t="s">
        <v>117</v>
      </c>
      <c r="N67" s="6">
        <v>2023</v>
      </c>
      <c r="O67" s="6">
        <v>2024</v>
      </c>
      <c r="P67" s="6">
        <v>2025</v>
      </c>
      <c r="Q67" s="6">
        <v>2026</v>
      </c>
    </row>
    <row r="68" spans="8:17" x14ac:dyDescent="0.3">
      <c r="H68" s="6" t="s">
        <v>67</v>
      </c>
      <c r="I68">
        <f>I25+I36</f>
        <v>0</v>
      </c>
      <c r="J68">
        <f t="shared" ref="J68:L68" si="27">J25+J36</f>
        <v>0</v>
      </c>
      <c r="K68">
        <f t="shared" si="27"/>
        <v>0</v>
      </c>
      <c r="L68">
        <f t="shared" si="27"/>
        <v>0</v>
      </c>
      <c r="M68" s="13"/>
      <c r="N68" s="5">
        <f>I68*100/B48</f>
        <v>0</v>
      </c>
      <c r="O68" s="5">
        <f t="shared" ref="O68:Q68" si="28">J68*100/C48</f>
        <v>0</v>
      </c>
      <c r="P68" s="5">
        <f t="shared" si="28"/>
        <v>0</v>
      </c>
      <c r="Q68" s="5">
        <f t="shared" si="28"/>
        <v>0</v>
      </c>
    </row>
    <row r="69" spans="8:17" x14ac:dyDescent="0.3">
      <c r="H69" s="6" t="s">
        <v>68</v>
      </c>
      <c r="I69">
        <f t="shared" ref="I69:L76" si="29">I26+I37</f>
        <v>0</v>
      </c>
      <c r="J69">
        <f t="shared" si="29"/>
        <v>0</v>
      </c>
      <c r="K69">
        <f t="shared" si="29"/>
        <v>0</v>
      </c>
      <c r="L69">
        <f t="shared" si="29"/>
        <v>0</v>
      </c>
      <c r="M69" s="13"/>
      <c r="N69" s="5">
        <f>I69*100/B48</f>
        <v>0</v>
      </c>
      <c r="O69" s="5">
        <f t="shared" ref="O69:Q69" si="30">J69*100/C48</f>
        <v>0</v>
      </c>
      <c r="P69" s="5">
        <f t="shared" si="30"/>
        <v>0</v>
      </c>
      <c r="Q69" s="5">
        <f t="shared" si="30"/>
        <v>0</v>
      </c>
    </row>
    <row r="70" spans="8:17" x14ac:dyDescent="0.3">
      <c r="H70" s="6" t="s">
        <v>69</v>
      </c>
      <c r="I70">
        <f t="shared" si="29"/>
        <v>0</v>
      </c>
      <c r="J70">
        <f t="shared" si="29"/>
        <v>0</v>
      </c>
      <c r="K70">
        <f t="shared" si="29"/>
        <v>0</v>
      </c>
      <c r="L70">
        <f t="shared" si="29"/>
        <v>0</v>
      </c>
      <c r="M70" s="13"/>
      <c r="N70" s="5">
        <f>I70*100/B48</f>
        <v>0</v>
      </c>
      <c r="O70" s="5">
        <f t="shared" ref="O70:Q70" si="31">J70*100/C48</f>
        <v>0</v>
      </c>
      <c r="P70" s="5">
        <f t="shared" si="31"/>
        <v>0</v>
      </c>
      <c r="Q70" s="5">
        <f t="shared" si="31"/>
        <v>0</v>
      </c>
    </row>
    <row r="71" spans="8:17" x14ac:dyDescent="0.3">
      <c r="H71" s="6" t="s">
        <v>70</v>
      </c>
      <c r="I71">
        <f t="shared" si="29"/>
        <v>0</v>
      </c>
      <c r="J71">
        <f t="shared" si="29"/>
        <v>0</v>
      </c>
      <c r="K71">
        <f t="shared" si="29"/>
        <v>0</v>
      </c>
      <c r="L71">
        <f t="shared" si="29"/>
        <v>0</v>
      </c>
      <c r="M71" s="13"/>
      <c r="N71" s="5">
        <f>I71*100/B48</f>
        <v>0</v>
      </c>
      <c r="O71" s="5">
        <f t="shared" ref="O71:Q71" si="32">J71*100/C48</f>
        <v>0</v>
      </c>
      <c r="P71" s="5">
        <f t="shared" si="32"/>
        <v>0</v>
      </c>
      <c r="Q71" s="5">
        <f t="shared" si="32"/>
        <v>0</v>
      </c>
    </row>
    <row r="72" spans="8:17" x14ac:dyDescent="0.3">
      <c r="H72" s="6" t="s">
        <v>71</v>
      </c>
      <c r="I72">
        <f t="shared" si="29"/>
        <v>0</v>
      </c>
      <c r="J72">
        <f t="shared" si="29"/>
        <v>0</v>
      </c>
      <c r="K72">
        <f t="shared" si="29"/>
        <v>0</v>
      </c>
      <c r="L72">
        <f t="shared" si="29"/>
        <v>0</v>
      </c>
      <c r="M72" s="13"/>
      <c r="N72" s="5">
        <f>I72*100/B48</f>
        <v>0</v>
      </c>
      <c r="O72" s="5">
        <f t="shared" ref="O72:Q72" si="33">J72*100/C48</f>
        <v>0</v>
      </c>
      <c r="P72" s="5">
        <f t="shared" si="33"/>
        <v>0</v>
      </c>
      <c r="Q72" s="5">
        <f t="shared" si="33"/>
        <v>0</v>
      </c>
    </row>
    <row r="73" spans="8:17" x14ac:dyDescent="0.3">
      <c r="H73" s="6" t="s">
        <v>72</v>
      </c>
      <c r="I73">
        <f t="shared" si="29"/>
        <v>0</v>
      </c>
      <c r="J73">
        <f t="shared" si="29"/>
        <v>0</v>
      </c>
      <c r="K73">
        <f t="shared" si="29"/>
        <v>0</v>
      </c>
      <c r="L73">
        <f t="shared" si="29"/>
        <v>0</v>
      </c>
      <c r="M73" s="13"/>
      <c r="N73" s="5">
        <f>I73*100/B48</f>
        <v>0</v>
      </c>
      <c r="O73" s="5">
        <f t="shared" ref="O73:Q73" si="34">J73*100/C48</f>
        <v>0</v>
      </c>
      <c r="P73" s="5">
        <f t="shared" si="34"/>
        <v>0</v>
      </c>
      <c r="Q73" s="5">
        <f t="shared" si="34"/>
        <v>0</v>
      </c>
    </row>
    <row r="74" spans="8:17" x14ac:dyDescent="0.3">
      <c r="H74" s="6" t="s">
        <v>73</v>
      </c>
      <c r="I74">
        <f t="shared" si="29"/>
        <v>0</v>
      </c>
      <c r="J74">
        <f t="shared" si="29"/>
        <v>0</v>
      </c>
      <c r="K74">
        <f t="shared" si="29"/>
        <v>0</v>
      </c>
      <c r="L74">
        <f t="shared" si="29"/>
        <v>0</v>
      </c>
      <c r="M74" s="13"/>
      <c r="N74" s="5">
        <f>I74*100/B48</f>
        <v>0</v>
      </c>
      <c r="O74" s="5">
        <f t="shared" ref="O74:Q74" si="35">J74*100/C48</f>
        <v>0</v>
      </c>
      <c r="P74" s="5">
        <f t="shared" si="35"/>
        <v>0</v>
      </c>
      <c r="Q74" s="5">
        <f t="shared" si="35"/>
        <v>0</v>
      </c>
    </row>
    <row r="75" spans="8:17" x14ac:dyDescent="0.3">
      <c r="H75" s="6" t="s">
        <v>74</v>
      </c>
      <c r="I75">
        <f t="shared" si="29"/>
        <v>0</v>
      </c>
      <c r="J75">
        <f t="shared" si="29"/>
        <v>0</v>
      </c>
      <c r="K75">
        <f t="shared" si="29"/>
        <v>0</v>
      </c>
      <c r="L75">
        <f t="shared" si="29"/>
        <v>0</v>
      </c>
      <c r="M75" s="13"/>
      <c r="N75" s="5">
        <f>I75*100/B48</f>
        <v>0</v>
      </c>
      <c r="O75" s="5">
        <f t="shared" ref="O75:Q75" si="36">J75*100/C48</f>
        <v>0</v>
      </c>
      <c r="P75" s="5">
        <f t="shared" si="36"/>
        <v>0</v>
      </c>
      <c r="Q75" s="5">
        <f t="shared" si="36"/>
        <v>0</v>
      </c>
    </row>
    <row r="76" spans="8:17" x14ac:dyDescent="0.3">
      <c r="H76" s="6" t="s">
        <v>75</v>
      </c>
      <c r="I76">
        <f t="shared" si="29"/>
        <v>101</v>
      </c>
      <c r="J76">
        <f t="shared" si="29"/>
        <v>148</v>
      </c>
      <c r="K76">
        <f t="shared" si="29"/>
        <v>85</v>
      </c>
      <c r="L76">
        <f t="shared" si="29"/>
        <v>75</v>
      </c>
      <c r="M76" s="13"/>
      <c r="N76" s="5">
        <f>I76*100/B48</f>
        <v>19.311663479923517</v>
      </c>
      <c r="O76" s="5">
        <f t="shared" ref="O76:Q76" si="37">J76*100/C48</f>
        <v>44.311377245508979</v>
      </c>
      <c r="P76" s="5">
        <f t="shared" si="37"/>
        <v>36.480686695278969</v>
      </c>
      <c r="Q76" s="5">
        <f t="shared" si="37"/>
        <v>56.81818181818182</v>
      </c>
    </row>
    <row r="78" spans="8:17" x14ac:dyDescent="0.3">
      <c r="H78" t="s">
        <v>118</v>
      </c>
      <c r="I78">
        <f>SUM(I68:I76)</f>
        <v>101</v>
      </c>
      <c r="J78">
        <f t="shared" ref="J78:Q78" si="38">SUM(J68:J76)</f>
        <v>148</v>
      </c>
      <c r="K78">
        <f t="shared" si="38"/>
        <v>85</v>
      </c>
      <c r="L78">
        <f t="shared" si="38"/>
        <v>75</v>
      </c>
      <c r="N78" s="5">
        <f t="shared" si="38"/>
        <v>19.311663479923517</v>
      </c>
      <c r="O78" s="5">
        <f t="shared" si="38"/>
        <v>44.311377245508979</v>
      </c>
      <c r="P78" s="5">
        <f t="shared" si="38"/>
        <v>36.480686695278969</v>
      </c>
      <c r="Q78" s="5">
        <f t="shared" si="38"/>
        <v>56.81818181818182</v>
      </c>
    </row>
  </sheetData>
  <mergeCells count="4">
    <mergeCell ref="A1:F1"/>
    <mergeCell ref="H1:M1"/>
    <mergeCell ref="M51:M58"/>
    <mergeCell ref="M67:M76"/>
  </mergeCells>
  <conditionalFormatting sqref="C9">
    <cfRule type="cellIs" dxfId="373" priority="60" operator="greaterThan">
      <formula>$B$9</formula>
    </cfRule>
    <cfRule type="cellIs" dxfId="372" priority="59" operator="lessThan">
      <formula>$B$9</formula>
    </cfRule>
  </conditionalFormatting>
  <conditionalFormatting sqref="C18">
    <cfRule type="cellIs" dxfId="371" priority="54" operator="greaterThan">
      <formula>$B$9</formula>
    </cfRule>
    <cfRule type="cellIs" dxfId="370" priority="53" operator="lessThan">
      <formula>$B$9</formula>
    </cfRule>
    <cfRule type="cellIs" dxfId="369" priority="52" operator="greaterThan">
      <formula>$B$18</formula>
    </cfRule>
    <cfRule type="cellIs" dxfId="368" priority="51" operator="lessThan">
      <formula>$B$18</formula>
    </cfRule>
  </conditionalFormatting>
  <conditionalFormatting sqref="C29">
    <cfRule type="cellIs" dxfId="367" priority="44" operator="greaterThan">
      <formula>$B$29</formula>
    </cfRule>
    <cfRule type="cellIs" dxfId="366" priority="43" operator="lessThan">
      <formula>$B$29</formula>
    </cfRule>
  </conditionalFormatting>
  <conditionalFormatting sqref="C40">
    <cfRule type="cellIs" dxfId="365" priority="37" operator="lessThan">
      <formula>$B$40</formula>
    </cfRule>
    <cfRule type="cellIs" dxfId="364" priority="38" operator="greaterThan">
      <formula>$B$40</formula>
    </cfRule>
  </conditionalFormatting>
  <conditionalFormatting sqref="C42">
    <cfRule type="cellIs" dxfId="363" priority="5" operator="lessThan">
      <formula>$B$42</formula>
    </cfRule>
    <cfRule type="cellIs" dxfId="362" priority="6" operator="greaterThan">
      <formula>$B$42</formula>
    </cfRule>
  </conditionalFormatting>
  <conditionalFormatting sqref="C48">
    <cfRule type="cellIs" dxfId="361" priority="22" operator="lessThan">
      <formula>$B$48</formula>
    </cfRule>
    <cfRule type="cellIs" dxfId="360" priority="23" operator="greaterThan">
      <formula>$B$48</formula>
    </cfRule>
  </conditionalFormatting>
  <conditionalFormatting sqref="C20:F20">
    <cfRule type="cellIs" dxfId="359" priority="10" operator="greaterThan">
      <formula>$B$20</formula>
    </cfRule>
  </conditionalFormatting>
  <conditionalFormatting sqref="D9">
    <cfRule type="cellIs" dxfId="358" priority="58" operator="greaterThan">
      <formula>$C$9</formula>
    </cfRule>
    <cfRule type="cellIs" dxfId="357" priority="57" operator="lessThan">
      <formula>$C$9</formula>
    </cfRule>
  </conditionalFormatting>
  <conditionalFormatting sqref="D29">
    <cfRule type="cellIs" dxfId="356" priority="42" operator="greaterThan">
      <formula>$C$29</formula>
    </cfRule>
    <cfRule type="cellIs" dxfId="355" priority="41" operator="lessThan">
      <formula>$C$29</formula>
    </cfRule>
  </conditionalFormatting>
  <conditionalFormatting sqref="D40">
    <cfRule type="cellIs" dxfId="354" priority="36" operator="greaterThan">
      <formula>$C$40</formula>
    </cfRule>
    <cfRule type="cellIs" dxfId="353" priority="35" operator="lessThan">
      <formula>$C$40</formula>
    </cfRule>
  </conditionalFormatting>
  <conditionalFormatting sqref="D42">
    <cfRule type="cellIs" dxfId="352" priority="3" operator="lessThan">
      <formula>$C$42</formula>
    </cfRule>
    <cfRule type="cellIs" dxfId="351" priority="4" operator="greaterThan">
      <formula>$C$42</formula>
    </cfRule>
  </conditionalFormatting>
  <conditionalFormatting sqref="D48">
    <cfRule type="cellIs" dxfId="350" priority="20" operator="lessThan">
      <formula>$C$48</formula>
    </cfRule>
    <cfRule type="cellIs" dxfId="349" priority="21" operator="greaterThan">
      <formula>$C$48</formula>
    </cfRule>
  </conditionalFormatting>
  <conditionalFormatting sqref="D18:E18">
    <cfRule type="cellIs" dxfId="348" priority="32" operator="greaterThan">
      <formula>$C$18</formula>
    </cfRule>
    <cfRule type="cellIs" dxfId="347" priority="31" operator="lessThan">
      <formula>$C$18</formula>
    </cfRule>
  </conditionalFormatting>
  <conditionalFormatting sqref="E9">
    <cfRule type="cellIs" dxfId="346" priority="55" operator="lessThan">
      <formula>$D$9</formula>
    </cfRule>
    <cfRule type="cellIs" dxfId="345" priority="56" operator="greaterThan">
      <formula>$D$9</formula>
    </cfRule>
  </conditionalFormatting>
  <conditionalFormatting sqref="E29">
    <cfRule type="cellIs" dxfId="344" priority="39" operator="lessThan">
      <formula>$D$29</formula>
    </cfRule>
    <cfRule type="cellIs" dxfId="343" priority="40" operator="greaterThan">
      <formula>$D$29</formula>
    </cfRule>
  </conditionalFormatting>
  <conditionalFormatting sqref="E40">
    <cfRule type="cellIs" dxfId="342" priority="33" operator="lessThan">
      <formula>$D$40</formula>
    </cfRule>
    <cfRule type="cellIs" dxfId="341" priority="34" operator="greaterThan">
      <formula>$D$40</formula>
    </cfRule>
  </conditionalFormatting>
  <conditionalFormatting sqref="E42">
    <cfRule type="cellIs" dxfId="340" priority="1" operator="lessThan">
      <formula>$D$42</formula>
    </cfRule>
    <cfRule type="cellIs" dxfId="339" priority="2" operator="greaterThan">
      <formula>$D$42</formula>
    </cfRule>
  </conditionalFormatting>
  <conditionalFormatting sqref="E48">
    <cfRule type="cellIs" dxfId="338" priority="19" operator="greaterThan">
      <formula>$D$48</formula>
    </cfRule>
    <cfRule type="cellIs" dxfId="337" priority="18" operator="lessThan">
      <formula>$D$48</formula>
    </cfRule>
  </conditionalFormatting>
  <conditionalFormatting sqref="F5:F9">
    <cfRule type="cellIs" dxfId="336" priority="61" operator="greaterThan">
      <formula>0</formula>
    </cfRule>
    <cfRule type="cellIs" dxfId="335" priority="62" operator="lessThan">
      <formula>0</formula>
    </cfRule>
  </conditionalFormatting>
  <conditionalFormatting sqref="F6:F9">
    <cfRule type="cellIs" dxfId="334" priority="50" operator="lessThan">
      <formula>0</formula>
    </cfRule>
  </conditionalFormatting>
  <conditionalFormatting sqref="F14:F18">
    <cfRule type="cellIs" dxfId="333" priority="65" operator="greaterThan">
      <formula>0</formula>
    </cfRule>
    <cfRule type="cellIs" dxfId="332" priority="66" operator="lessThan">
      <formula>0</formula>
    </cfRule>
  </conditionalFormatting>
  <conditionalFormatting sqref="F15:F18">
    <cfRule type="cellIs" dxfId="331" priority="49" operator="lessThan">
      <formula>0</formula>
    </cfRule>
  </conditionalFormatting>
  <conditionalFormatting sqref="F25:F29">
    <cfRule type="cellIs" dxfId="330" priority="17" operator="lessThan">
      <formula>0</formula>
    </cfRule>
    <cfRule type="cellIs" dxfId="329" priority="16" operator="greaterThan">
      <formula>0</formula>
    </cfRule>
  </conditionalFormatting>
  <conditionalFormatting sqref="F26:F29">
    <cfRule type="cellIs" dxfId="328" priority="15" operator="lessThan">
      <formula>0</formula>
    </cfRule>
  </conditionalFormatting>
  <conditionalFormatting sqref="F36:F40">
    <cfRule type="cellIs" dxfId="327" priority="28" operator="lessThan">
      <formula>0</formula>
    </cfRule>
    <cfRule type="cellIs" dxfId="326" priority="27" operator="greaterThan">
      <formula>0</formula>
    </cfRule>
  </conditionalFormatting>
  <conditionalFormatting sqref="F37:F40">
    <cfRule type="cellIs" dxfId="325" priority="26" operator="lessThan">
      <formula>0</formula>
    </cfRule>
  </conditionalFormatting>
  <conditionalFormatting sqref="F42">
    <cfRule type="cellIs" dxfId="324" priority="7" operator="lessThan">
      <formula>0</formula>
    </cfRule>
    <cfRule type="cellIs" dxfId="323" priority="8" operator="greaterThan">
      <formula>0</formula>
    </cfRule>
    <cfRule type="cellIs" dxfId="322" priority="9" operator="lessThan">
      <formula>0</formula>
    </cfRule>
  </conditionalFormatting>
  <conditionalFormatting sqref="F48">
    <cfRule type="cellIs" dxfId="321" priority="25" operator="lessThan">
      <formula>0</formula>
    </cfRule>
  </conditionalFormatting>
  <conditionalFormatting sqref="F48:F52">
    <cfRule type="cellIs" dxfId="320" priority="24" operator="greaterThan">
      <formula>0</formula>
    </cfRule>
  </conditionalFormatting>
  <conditionalFormatting sqref="F49:F52">
    <cfRule type="cellIs" dxfId="319" priority="64" operator="lessThan">
      <formula>0</formula>
    </cfRule>
  </conditionalFormatting>
  <conditionalFormatting sqref="M5:M21">
    <cfRule type="cellIs" dxfId="318" priority="14" operator="greaterThan">
      <formula>0</formula>
    </cfRule>
    <cfRule type="cellIs" dxfId="317" priority="13" operator="lessThan">
      <formula>0</formula>
    </cfRule>
  </conditionalFormatting>
  <conditionalFormatting sqref="M25:M34 M36:M45">
    <cfRule type="cellIs" dxfId="316" priority="12" operator="greaterThan">
      <formula>0</formula>
    </cfRule>
    <cfRule type="cellIs" dxfId="315" priority="11" operator="lessThan">
      <formula>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7BA48-89F8-4165-889E-D254B6BF73A0}">
  <dimension ref="A1:Q78"/>
  <sheetViews>
    <sheetView topLeftCell="A43" workbookViewId="0">
      <selection activeCell="I45" sqref="I45"/>
    </sheetView>
  </sheetViews>
  <sheetFormatPr defaultRowHeight="14.4" x14ac:dyDescent="0.3"/>
  <cols>
    <col min="1" max="1" width="13.77734375" bestFit="1" customWidth="1"/>
    <col min="8" max="8" width="13.77734375" bestFit="1" customWidth="1"/>
  </cols>
  <sheetData>
    <row r="1" spans="1:13" x14ac:dyDescent="0.3">
      <c r="A1" s="11" t="s">
        <v>107</v>
      </c>
      <c r="B1" s="11"/>
      <c r="C1" s="11"/>
      <c r="D1" s="11"/>
      <c r="E1" s="11"/>
      <c r="F1" s="11"/>
      <c r="H1" s="11" t="s">
        <v>108</v>
      </c>
      <c r="I1" s="11"/>
      <c r="J1" s="11"/>
      <c r="K1" s="11"/>
      <c r="L1" s="11"/>
      <c r="M1" s="11"/>
    </row>
    <row r="2" spans="1:13" x14ac:dyDescent="0.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 x14ac:dyDescent="0.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 x14ac:dyDescent="0.3">
      <c r="A5" t="s">
        <v>3</v>
      </c>
      <c r="F5">
        <f>E5-B5</f>
        <v>0</v>
      </c>
      <c r="H5" t="s">
        <v>19</v>
      </c>
      <c r="M5">
        <f>L5-I5</f>
        <v>0</v>
      </c>
    </row>
    <row r="6" spans="1:13" x14ac:dyDescent="0.3">
      <c r="A6" t="s">
        <v>4</v>
      </c>
      <c r="F6">
        <f t="shared" ref="F6:F9" si="0">E6-B6</f>
        <v>0</v>
      </c>
      <c r="H6" t="s">
        <v>20</v>
      </c>
      <c r="M6">
        <f t="shared" ref="M6:M12" si="1">L6-I6</f>
        <v>0</v>
      </c>
    </row>
    <row r="7" spans="1:13" x14ac:dyDescent="0.3">
      <c r="A7" t="s">
        <v>5</v>
      </c>
      <c r="B7">
        <v>270</v>
      </c>
      <c r="D7">
        <v>330</v>
      </c>
      <c r="E7">
        <v>222</v>
      </c>
      <c r="F7">
        <f t="shared" si="0"/>
        <v>-48</v>
      </c>
      <c r="H7" t="s">
        <v>21</v>
      </c>
      <c r="I7">
        <v>12</v>
      </c>
      <c r="M7">
        <f t="shared" si="1"/>
        <v>-12</v>
      </c>
    </row>
    <row r="8" spans="1:13" x14ac:dyDescent="0.3">
      <c r="A8" t="s">
        <v>6</v>
      </c>
      <c r="B8">
        <v>152</v>
      </c>
      <c r="C8">
        <v>58</v>
      </c>
      <c r="D8">
        <v>182</v>
      </c>
      <c r="E8">
        <v>170</v>
      </c>
      <c r="F8">
        <f t="shared" si="0"/>
        <v>18</v>
      </c>
      <c r="H8" t="s">
        <v>23</v>
      </c>
      <c r="I8">
        <v>50</v>
      </c>
      <c r="K8">
        <v>65</v>
      </c>
      <c r="L8">
        <v>42</v>
      </c>
      <c r="M8">
        <f t="shared" si="1"/>
        <v>-8</v>
      </c>
    </row>
    <row r="9" spans="1:13" x14ac:dyDescent="0.3">
      <c r="A9" t="s">
        <v>22</v>
      </c>
      <c r="B9">
        <f>SUM(B5:B8)</f>
        <v>422</v>
      </c>
      <c r="C9">
        <f>SUM(C5:C8)</f>
        <v>58</v>
      </c>
      <c r="D9">
        <f>SUM(D5:D8)</f>
        <v>512</v>
      </c>
      <c r="E9">
        <f>SUM(E5:E8)</f>
        <v>392</v>
      </c>
      <c r="F9" s="4">
        <f t="shared" si="0"/>
        <v>-30</v>
      </c>
      <c r="H9" t="s">
        <v>24</v>
      </c>
      <c r="I9">
        <v>97</v>
      </c>
      <c r="K9">
        <v>113</v>
      </c>
      <c r="L9">
        <v>84</v>
      </c>
      <c r="M9">
        <f t="shared" si="1"/>
        <v>-13</v>
      </c>
    </row>
    <row r="10" spans="1:13" x14ac:dyDescent="0.3">
      <c r="H10" t="s">
        <v>25</v>
      </c>
      <c r="I10">
        <v>111</v>
      </c>
      <c r="K10">
        <v>152</v>
      </c>
      <c r="L10">
        <v>96</v>
      </c>
      <c r="M10">
        <f t="shared" si="1"/>
        <v>-15</v>
      </c>
    </row>
    <row r="11" spans="1:13" x14ac:dyDescent="0.3">
      <c r="H11" t="s">
        <v>26</v>
      </c>
      <c r="I11">
        <v>152</v>
      </c>
      <c r="J11">
        <v>58</v>
      </c>
      <c r="K11">
        <v>182</v>
      </c>
      <c r="L11">
        <v>170</v>
      </c>
      <c r="M11">
        <f t="shared" si="1"/>
        <v>18</v>
      </c>
    </row>
    <row r="12" spans="1:13" x14ac:dyDescent="0.3">
      <c r="H12" t="s">
        <v>22</v>
      </c>
      <c r="I12">
        <f>SUM(I5:I11)</f>
        <v>422</v>
      </c>
      <c r="J12">
        <f t="shared" ref="J12:L12" si="2">SUM(J5:J11)</f>
        <v>58</v>
      </c>
      <c r="K12">
        <f t="shared" si="2"/>
        <v>512</v>
      </c>
      <c r="L12">
        <f t="shared" si="2"/>
        <v>392</v>
      </c>
      <c r="M12">
        <f t="shared" si="1"/>
        <v>-30</v>
      </c>
    </row>
    <row r="14" spans="1:13" x14ac:dyDescent="0.3">
      <c r="A14" t="s">
        <v>7</v>
      </c>
      <c r="F14">
        <f>E14-B14</f>
        <v>0</v>
      </c>
      <c r="H14" t="s">
        <v>27</v>
      </c>
      <c r="M14">
        <f>L14-I14</f>
        <v>0</v>
      </c>
    </row>
    <row r="15" spans="1:13" x14ac:dyDescent="0.3">
      <c r="A15" t="s">
        <v>8</v>
      </c>
      <c r="F15">
        <f t="shared" ref="F15:F17" si="3">E15-B15</f>
        <v>0</v>
      </c>
      <c r="H15" t="s">
        <v>28</v>
      </c>
      <c r="M15">
        <f t="shared" ref="M15:M21" si="4">L15-I15</f>
        <v>0</v>
      </c>
    </row>
    <row r="16" spans="1:13" x14ac:dyDescent="0.3">
      <c r="A16" t="s">
        <v>9</v>
      </c>
      <c r="B16">
        <v>134</v>
      </c>
      <c r="D16">
        <v>53</v>
      </c>
      <c r="E16">
        <v>104</v>
      </c>
      <c r="F16">
        <f t="shared" si="3"/>
        <v>-30</v>
      </c>
      <c r="H16" t="s">
        <v>29</v>
      </c>
      <c r="I16">
        <v>10</v>
      </c>
      <c r="M16">
        <f t="shared" si="4"/>
        <v>-10</v>
      </c>
    </row>
    <row r="17" spans="1:13" x14ac:dyDescent="0.3">
      <c r="A17" t="s">
        <v>10</v>
      </c>
      <c r="B17">
        <v>191</v>
      </c>
      <c r="C17">
        <v>146</v>
      </c>
      <c r="D17">
        <v>101</v>
      </c>
      <c r="E17">
        <v>115</v>
      </c>
      <c r="F17">
        <f t="shared" si="3"/>
        <v>-76</v>
      </c>
      <c r="H17" t="s">
        <v>30</v>
      </c>
      <c r="I17">
        <v>14</v>
      </c>
      <c r="K17">
        <v>3</v>
      </c>
      <c r="L17">
        <v>15</v>
      </c>
      <c r="M17">
        <f t="shared" si="4"/>
        <v>1</v>
      </c>
    </row>
    <row r="18" spans="1:13" x14ac:dyDescent="0.3">
      <c r="A18" t="s">
        <v>22</v>
      </c>
      <c r="B18">
        <f>SUM(B14:B17)</f>
        <v>325</v>
      </c>
      <c r="C18">
        <f t="shared" ref="C18:F18" si="5">SUM(C14:C17)</f>
        <v>146</v>
      </c>
      <c r="D18" s="4">
        <f t="shared" si="5"/>
        <v>154</v>
      </c>
      <c r="E18" s="4">
        <f t="shared" si="5"/>
        <v>219</v>
      </c>
      <c r="F18" s="4">
        <f t="shared" si="5"/>
        <v>-106</v>
      </c>
      <c r="H18" t="s">
        <v>31</v>
      </c>
      <c r="I18">
        <v>47</v>
      </c>
      <c r="J18">
        <v>2</v>
      </c>
      <c r="K18">
        <v>19</v>
      </c>
      <c r="L18">
        <v>31</v>
      </c>
      <c r="M18">
        <f t="shared" si="4"/>
        <v>-16</v>
      </c>
    </row>
    <row r="19" spans="1:13" x14ac:dyDescent="0.3">
      <c r="H19" t="s">
        <v>32</v>
      </c>
      <c r="I19">
        <v>93</v>
      </c>
      <c r="J19">
        <v>18</v>
      </c>
      <c r="K19">
        <v>39</v>
      </c>
      <c r="L19">
        <v>58</v>
      </c>
      <c r="M19">
        <f t="shared" si="4"/>
        <v>-35</v>
      </c>
    </row>
    <row r="20" spans="1:13" x14ac:dyDescent="0.3">
      <c r="A20" t="s">
        <v>85</v>
      </c>
      <c r="B20">
        <f>B9+B18</f>
        <v>747</v>
      </c>
      <c r="C20">
        <f t="shared" ref="C20:F20" si="6">C9+C18</f>
        <v>204</v>
      </c>
      <c r="D20">
        <f t="shared" si="6"/>
        <v>666</v>
      </c>
      <c r="E20">
        <f t="shared" si="6"/>
        <v>611</v>
      </c>
      <c r="F20">
        <f t="shared" si="6"/>
        <v>-136</v>
      </c>
      <c r="H20" t="s">
        <v>33</v>
      </c>
      <c r="I20">
        <v>161</v>
      </c>
      <c r="J20">
        <v>126</v>
      </c>
      <c r="K20">
        <v>93</v>
      </c>
      <c r="L20">
        <v>115</v>
      </c>
      <c r="M20">
        <f t="shared" si="4"/>
        <v>-46</v>
      </c>
    </row>
    <row r="21" spans="1:13" x14ac:dyDescent="0.3">
      <c r="H21" t="s">
        <v>22</v>
      </c>
      <c r="I21">
        <f>SUM(I14:I20)</f>
        <v>325</v>
      </c>
      <c r="J21">
        <f t="shared" ref="J21:L21" si="7">SUM(J14:J20)</f>
        <v>146</v>
      </c>
      <c r="K21">
        <f t="shared" si="7"/>
        <v>154</v>
      </c>
      <c r="L21">
        <f t="shared" si="7"/>
        <v>219</v>
      </c>
      <c r="M21">
        <f t="shared" si="4"/>
        <v>-106</v>
      </c>
    </row>
    <row r="23" spans="1:13" x14ac:dyDescent="0.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 x14ac:dyDescent="0.3">
      <c r="A25" t="s">
        <v>11</v>
      </c>
      <c r="F25">
        <f>E25-B25</f>
        <v>0</v>
      </c>
      <c r="H25" t="s">
        <v>34</v>
      </c>
      <c r="I25">
        <v>28</v>
      </c>
      <c r="J25">
        <v>26</v>
      </c>
      <c r="K25">
        <v>26</v>
      </c>
      <c r="L25">
        <v>31</v>
      </c>
      <c r="M25">
        <f>L25-I25</f>
        <v>3</v>
      </c>
    </row>
    <row r="26" spans="1:13" x14ac:dyDescent="0.3">
      <c r="A26" t="s">
        <v>12</v>
      </c>
      <c r="B26">
        <v>191</v>
      </c>
      <c r="C26">
        <v>176</v>
      </c>
      <c r="D26">
        <v>202</v>
      </c>
      <c r="E26">
        <v>185</v>
      </c>
      <c r="F26">
        <f t="shared" ref="F26:F28" si="8">E26-B26</f>
        <v>-6</v>
      </c>
      <c r="H26" t="s">
        <v>35</v>
      </c>
      <c r="I26">
        <v>19</v>
      </c>
      <c r="J26">
        <v>7</v>
      </c>
      <c r="K26">
        <v>26</v>
      </c>
      <c r="M26">
        <f t="shared" ref="M26:M34" si="9">L26-I26</f>
        <v>-19</v>
      </c>
    </row>
    <row r="27" spans="1:13" x14ac:dyDescent="0.3">
      <c r="A27" t="s">
        <v>13</v>
      </c>
      <c r="B27">
        <v>128</v>
      </c>
      <c r="C27">
        <v>108</v>
      </c>
      <c r="D27">
        <v>164</v>
      </c>
      <c r="E27">
        <v>119</v>
      </c>
      <c r="F27">
        <f t="shared" si="8"/>
        <v>-9</v>
      </c>
      <c r="H27" t="s">
        <v>36</v>
      </c>
      <c r="I27">
        <v>30</v>
      </c>
      <c r="J27">
        <v>20</v>
      </c>
      <c r="K27">
        <v>32</v>
      </c>
      <c r="L27">
        <v>27</v>
      </c>
      <c r="M27">
        <f t="shared" si="9"/>
        <v>-3</v>
      </c>
    </row>
    <row r="28" spans="1:13" x14ac:dyDescent="0.3">
      <c r="A28" t="s">
        <v>14</v>
      </c>
      <c r="B28">
        <v>135</v>
      </c>
      <c r="C28">
        <v>94</v>
      </c>
      <c r="D28">
        <v>90</v>
      </c>
      <c r="E28">
        <v>61</v>
      </c>
      <c r="F28">
        <f t="shared" si="8"/>
        <v>-74</v>
      </c>
      <c r="H28" t="s">
        <v>37</v>
      </c>
      <c r="I28">
        <v>49</v>
      </c>
      <c r="J28">
        <v>51</v>
      </c>
      <c r="K28">
        <v>41</v>
      </c>
      <c r="L28">
        <v>51</v>
      </c>
      <c r="M28">
        <f t="shared" si="9"/>
        <v>2</v>
      </c>
    </row>
    <row r="29" spans="1:13" x14ac:dyDescent="0.3">
      <c r="A29" t="s">
        <v>22</v>
      </c>
      <c r="B29">
        <f>SUM(B25:B28)</f>
        <v>454</v>
      </c>
      <c r="C29">
        <f>SUM(C25:C28)</f>
        <v>378</v>
      </c>
      <c r="D29">
        <f>SUM(D25:D28)</f>
        <v>456</v>
      </c>
      <c r="E29">
        <f>SUM(E25:E28)</f>
        <v>365</v>
      </c>
      <c r="F29" s="4">
        <f>SUM(F25:F28)</f>
        <v>-89</v>
      </c>
      <c r="H29" t="s">
        <v>38</v>
      </c>
      <c r="I29">
        <v>14</v>
      </c>
      <c r="J29">
        <v>17</v>
      </c>
      <c r="K29">
        <v>16</v>
      </c>
      <c r="L29">
        <v>19</v>
      </c>
      <c r="M29">
        <f t="shared" si="9"/>
        <v>5</v>
      </c>
    </row>
    <row r="30" spans="1:13" x14ac:dyDescent="0.3">
      <c r="H30" t="s">
        <v>39</v>
      </c>
      <c r="I30">
        <v>51</v>
      </c>
      <c r="J30">
        <v>55</v>
      </c>
      <c r="K30">
        <v>61</v>
      </c>
      <c r="L30">
        <v>57</v>
      </c>
      <c r="M30">
        <f t="shared" si="9"/>
        <v>6</v>
      </c>
    </row>
    <row r="31" spans="1:13" x14ac:dyDescent="0.3">
      <c r="H31" t="s">
        <v>40</v>
      </c>
      <c r="M31">
        <f t="shared" si="9"/>
        <v>0</v>
      </c>
    </row>
    <row r="32" spans="1:13" x14ac:dyDescent="0.3">
      <c r="H32" t="s">
        <v>41</v>
      </c>
      <c r="M32">
        <f t="shared" si="9"/>
        <v>0</v>
      </c>
    </row>
    <row r="33" spans="1:13" x14ac:dyDescent="0.3">
      <c r="H33" t="s">
        <v>42</v>
      </c>
      <c r="I33">
        <v>263</v>
      </c>
      <c r="J33">
        <v>202</v>
      </c>
      <c r="K33">
        <v>254</v>
      </c>
      <c r="L33">
        <v>180</v>
      </c>
      <c r="M33">
        <f t="shared" si="9"/>
        <v>-83</v>
      </c>
    </row>
    <row r="34" spans="1:13" x14ac:dyDescent="0.3">
      <c r="H34" t="s">
        <v>22</v>
      </c>
      <c r="I34">
        <f>SUM(I25:I33)</f>
        <v>454</v>
      </c>
      <c r="J34">
        <f t="shared" ref="J34:L34" si="10">SUM(J25:J33)</f>
        <v>378</v>
      </c>
      <c r="K34">
        <f t="shared" si="10"/>
        <v>456</v>
      </c>
      <c r="L34">
        <f t="shared" si="10"/>
        <v>365</v>
      </c>
      <c r="M34">
        <f t="shared" si="9"/>
        <v>-89</v>
      </c>
    </row>
    <row r="36" spans="1:13" x14ac:dyDescent="0.3">
      <c r="A36" t="s">
        <v>15</v>
      </c>
      <c r="F36">
        <f>E36-B36</f>
        <v>0</v>
      </c>
      <c r="H36" t="s">
        <v>43</v>
      </c>
      <c r="M36">
        <f>L36-I36</f>
        <v>0</v>
      </c>
    </row>
    <row r="37" spans="1:13" x14ac:dyDescent="0.3">
      <c r="A37" t="s">
        <v>16</v>
      </c>
      <c r="F37">
        <f t="shared" ref="F37:F39" si="11">E37-B37</f>
        <v>0</v>
      </c>
      <c r="H37" t="s">
        <v>44</v>
      </c>
      <c r="M37">
        <f t="shared" ref="M37:M45" si="12">L37-I37</f>
        <v>0</v>
      </c>
    </row>
    <row r="38" spans="1:13" x14ac:dyDescent="0.3">
      <c r="A38" t="s">
        <v>17</v>
      </c>
      <c r="B38">
        <v>119</v>
      </c>
      <c r="C38">
        <v>141</v>
      </c>
      <c r="D38">
        <v>98</v>
      </c>
      <c r="E38">
        <v>35</v>
      </c>
      <c r="F38">
        <f t="shared" si="11"/>
        <v>-84</v>
      </c>
      <c r="H38" t="s">
        <v>45</v>
      </c>
      <c r="M38">
        <f t="shared" si="12"/>
        <v>0</v>
      </c>
    </row>
    <row r="39" spans="1:13" x14ac:dyDescent="0.3">
      <c r="A39" t="s">
        <v>18</v>
      </c>
      <c r="B39">
        <v>229</v>
      </c>
      <c r="C39">
        <v>184</v>
      </c>
      <c r="D39">
        <v>161</v>
      </c>
      <c r="E39">
        <v>67</v>
      </c>
      <c r="F39">
        <f t="shared" si="11"/>
        <v>-162</v>
      </c>
      <c r="H39" t="s">
        <v>46</v>
      </c>
      <c r="M39">
        <f t="shared" si="12"/>
        <v>0</v>
      </c>
    </row>
    <row r="40" spans="1:13" x14ac:dyDescent="0.3">
      <c r="A40" t="s">
        <v>22</v>
      </c>
      <c r="B40">
        <f>SUM(B36:B39)</f>
        <v>348</v>
      </c>
      <c r="C40">
        <f>SUM(C36:C39)</f>
        <v>325</v>
      </c>
      <c r="D40">
        <f>SUM(D36:D39)</f>
        <v>259</v>
      </c>
      <c r="E40">
        <f>SUM(E36:E39)</f>
        <v>102</v>
      </c>
      <c r="F40" s="4">
        <f>SUM(F36:F39)</f>
        <v>-246</v>
      </c>
      <c r="H40" t="s">
        <v>47</v>
      </c>
      <c r="M40">
        <f t="shared" si="12"/>
        <v>0</v>
      </c>
    </row>
    <row r="41" spans="1:13" x14ac:dyDescent="0.3">
      <c r="H41" t="s">
        <v>48</v>
      </c>
      <c r="M41">
        <f t="shared" si="12"/>
        <v>0</v>
      </c>
    </row>
    <row r="42" spans="1:13" x14ac:dyDescent="0.3">
      <c r="A42" t="s">
        <v>54</v>
      </c>
      <c r="B42">
        <f>B29+B40</f>
        <v>802</v>
      </c>
      <c r="C42">
        <f t="shared" ref="C42:E42" si="13">C29+C40</f>
        <v>703</v>
      </c>
      <c r="D42">
        <f t="shared" si="13"/>
        <v>715</v>
      </c>
      <c r="E42">
        <f t="shared" si="13"/>
        <v>467</v>
      </c>
      <c r="F42" s="4">
        <f>E42-B42</f>
        <v>-335</v>
      </c>
      <c r="H42" t="s">
        <v>49</v>
      </c>
      <c r="M42">
        <f t="shared" si="12"/>
        <v>0</v>
      </c>
    </row>
    <row r="43" spans="1:13" x14ac:dyDescent="0.3">
      <c r="H43" t="s">
        <v>50</v>
      </c>
      <c r="M43">
        <f t="shared" si="12"/>
        <v>0</v>
      </c>
    </row>
    <row r="44" spans="1:13" x14ac:dyDescent="0.3">
      <c r="H44" t="s">
        <v>51</v>
      </c>
      <c r="I44">
        <v>348</v>
      </c>
      <c r="J44">
        <v>325</v>
      </c>
      <c r="K44">
        <v>259</v>
      </c>
      <c r="L44">
        <v>102</v>
      </c>
      <c r="M44">
        <f t="shared" si="12"/>
        <v>-246</v>
      </c>
    </row>
    <row r="45" spans="1:13" x14ac:dyDescent="0.3">
      <c r="H45" t="s">
        <v>22</v>
      </c>
      <c r="I45">
        <f>SUM(I36:I44)</f>
        <v>348</v>
      </c>
      <c r="J45">
        <f>SUM(J36:J44)</f>
        <v>325</v>
      </c>
      <c r="K45">
        <f t="shared" ref="K45:L45" si="14">SUM(K36:K44)</f>
        <v>259</v>
      </c>
      <c r="L45">
        <f t="shared" si="14"/>
        <v>102</v>
      </c>
      <c r="M45">
        <f t="shared" si="12"/>
        <v>-246</v>
      </c>
    </row>
    <row r="48" spans="1:13" x14ac:dyDescent="0.3">
      <c r="A48" t="s">
        <v>52</v>
      </c>
      <c r="B48">
        <f>B9+B18+B29+B40</f>
        <v>1549</v>
      </c>
      <c r="C48">
        <f t="shared" ref="C48:E48" si="15">C9+C18+C29+C40</f>
        <v>907</v>
      </c>
      <c r="D48">
        <f t="shared" si="15"/>
        <v>1381</v>
      </c>
      <c r="E48">
        <f t="shared" si="15"/>
        <v>1078</v>
      </c>
      <c r="F48">
        <f>E48-B48</f>
        <v>-471</v>
      </c>
      <c r="I48">
        <f>I12+I21+I34+I45</f>
        <v>1549</v>
      </c>
      <c r="J48">
        <f t="shared" ref="J48:M48" si="16">J12+J21+J34+J45</f>
        <v>907</v>
      </c>
      <c r="K48">
        <f t="shared" si="16"/>
        <v>1381</v>
      </c>
      <c r="L48">
        <f t="shared" si="16"/>
        <v>1078</v>
      </c>
      <c r="M48">
        <f t="shared" si="16"/>
        <v>-471</v>
      </c>
    </row>
    <row r="51" spans="8:17" ht="14.25" customHeight="1" x14ac:dyDescent="0.3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2" t="s">
        <v>117</v>
      </c>
      <c r="N51" s="7">
        <v>2023</v>
      </c>
      <c r="O51" s="7">
        <v>2024</v>
      </c>
      <c r="P51" s="7">
        <v>2025</v>
      </c>
      <c r="Q51" s="7">
        <v>2026</v>
      </c>
    </row>
    <row r="52" spans="8:17" x14ac:dyDescent="0.3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2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8:17" x14ac:dyDescent="0.3">
      <c r="H53" s="7" t="s">
        <v>79</v>
      </c>
      <c r="I53" s="8">
        <f t="shared" ref="I53:L58" si="19">I6+I15</f>
        <v>0</v>
      </c>
      <c r="J53" s="8">
        <f t="shared" si="19"/>
        <v>0</v>
      </c>
      <c r="K53" s="8">
        <f t="shared" si="19"/>
        <v>0</v>
      </c>
      <c r="L53" s="8">
        <f t="shared" si="19"/>
        <v>0</v>
      </c>
      <c r="M53" s="12"/>
      <c r="N53" s="5">
        <f>I53*100/B48</f>
        <v>0</v>
      </c>
      <c r="O53" s="5">
        <f t="shared" ref="O53:Q53" si="20">J53*100/C48</f>
        <v>0</v>
      </c>
      <c r="P53" s="5">
        <f t="shared" si="20"/>
        <v>0</v>
      </c>
      <c r="Q53" s="5">
        <f t="shared" si="20"/>
        <v>0</v>
      </c>
    </row>
    <row r="54" spans="8:17" x14ac:dyDescent="0.3">
      <c r="H54" s="7" t="s">
        <v>80</v>
      </c>
      <c r="I54" s="8">
        <f t="shared" si="19"/>
        <v>22</v>
      </c>
      <c r="J54" s="8">
        <f t="shared" si="19"/>
        <v>0</v>
      </c>
      <c r="K54" s="8">
        <f t="shared" si="19"/>
        <v>0</v>
      </c>
      <c r="L54" s="8">
        <f t="shared" si="19"/>
        <v>0</v>
      </c>
      <c r="M54" s="12"/>
      <c r="N54" s="5">
        <f>I54*100/B48</f>
        <v>1.4202711426726922</v>
      </c>
      <c r="O54" s="5">
        <f t="shared" ref="O54:Q54" si="21">J54*100/C48</f>
        <v>0</v>
      </c>
      <c r="P54" s="5">
        <f t="shared" si="21"/>
        <v>0</v>
      </c>
      <c r="Q54" s="5">
        <f t="shared" si="21"/>
        <v>0</v>
      </c>
    </row>
    <row r="55" spans="8:17" x14ac:dyDescent="0.3">
      <c r="H55" s="7" t="s">
        <v>81</v>
      </c>
      <c r="I55" s="8">
        <f>I8+I17</f>
        <v>64</v>
      </c>
      <c r="J55" s="8">
        <f t="shared" si="19"/>
        <v>0</v>
      </c>
      <c r="K55" s="8">
        <f t="shared" si="19"/>
        <v>68</v>
      </c>
      <c r="L55" s="8">
        <f t="shared" si="19"/>
        <v>57</v>
      </c>
      <c r="M55" s="12"/>
      <c r="N55" s="5">
        <f>I55*100/B48</f>
        <v>4.1316978695932862</v>
      </c>
      <c r="O55" s="5">
        <f t="shared" ref="O55:Q55" si="22">J55*100/C48</f>
        <v>0</v>
      </c>
      <c r="P55" s="5">
        <f t="shared" si="22"/>
        <v>4.9239681390296886</v>
      </c>
      <c r="Q55" s="5">
        <f t="shared" si="22"/>
        <v>5.287569573283859</v>
      </c>
    </row>
    <row r="56" spans="8:17" x14ac:dyDescent="0.3">
      <c r="H56" s="7" t="s">
        <v>82</v>
      </c>
      <c r="I56" s="8">
        <f t="shared" si="19"/>
        <v>144</v>
      </c>
      <c r="J56" s="8">
        <f t="shared" si="19"/>
        <v>2</v>
      </c>
      <c r="K56" s="8">
        <f t="shared" si="19"/>
        <v>132</v>
      </c>
      <c r="L56" s="8">
        <f t="shared" si="19"/>
        <v>115</v>
      </c>
      <c r="M56" s="12"/>
      <c r="N56" s="5">
        <f>I56*100/B48</f>
        <v>9.2963202065848929</v>
      </c>
      <c r="O56" s="5">
        <f t="shared" ref="O56:Q56" si="23">J56*100/C48</f>
        <v>0.22050716648291069</v>
      </c>
      <c r="P56" s="5">
        <f t="shared" si="23"/>
        <v>9.5582910934105723</v>
      </c>
      <c r="Q56" s="5">
        <f t="shared" si="23"/>
        <v>10.667903525046382</v>
      </c>
    </row>
    <row r="57" spans="8:17" x14ac:dyDescent="0.3">
      <c r="H57" s="7" t="s">
        <v>83</v>
      </c>
      <c r="I57" s="8">
        <f t="shared" si="19"/>
        <v>204</v>
      </c>
      <c r="J57" s="8">
        <f t="shared" si="19"/>
        <v>18</v>
      </c>
      <c r="K57" s="8">
        <f t="shared" si="19"/>
        <v>191</v>
      </c>
      <c r="L57" s="8">
        <f t="shared" si="19"/>
        <v>154</v>
      </c>
      <c r="M57" s="12"/>
      <c r="N57" s="5">
        <f>I57*100/B48</f>
        <v>13.169786959328599</v>
      </c>
      <c r="O57" s="5">
        <f t="shared" ref="O57:Q57" si="24">J57*100/C48</f>
        <v>1.9845644983461963</v>
      </c>
      <c r="P57" s="5">
        <f t="shared" si="24"/>
        <v>13.830557566980449</v>
      </c>
      <c r="Q57" s="5">
        <f t="shared" si="24"/>
        <v>14.285714285714286</v>
      </c>
    </row>
    <row r="58" spans="8:17" x14ac:dyDescent="0.3">
      <c r="H58" s="7" t="s">
        <v>84</v>
      </c>
      <c r="I58" s="8">
        <f t="shared" si="19"/>
        <v>313</v>
      </c>
      <c r="J58" s="8">
        <f t="shared" si="19"/>
        <v>184</v>
      </c>
      <c r="K58" s="8">
        <f t="shared" si="19"/>
        <v>275</v>
      </c>
      <c r="L58" s="8">
        <f t="shared" si="19"/>
        <v>285</v>
      </c>
      <c r="M58" s="12"/>
      <c r="N58" s="5">
        <f>I58*100/B48</f>
        <v>20.206584893479665</v>
      </c>
      <c r="O58" s="5">
        <f t="shared" ref="O58:Q58" si="25">J58*100/C48</f>
        <v>20.286659316427784</v>
      </c>
      <c r="P58" s="5">
        <f t="shared" si="25"/>
        <v>19.913106444605358</v>
      </c>
      <c r="Q58" s="5">
        <f t="shared" si="25"/>
        <v>26.437847866419293</v>
      </c>
    </row>
    <row r="60" spans="8:17" x14ac:dyDescent="0.3">
      <c r="H60" t="s">
        <v>22</v>
      </c>
      <c r="I60">
        <f>SUM(I52:I58)</f>
        <v>747</v>
      </c>
      <c r="J60">
        <f t="shared" ref="J60:Q60" si="26">SUM(J52:J58)</f>
        <v>204</v>
      </c>
      <c r="K60">
        <f t="shared" si="26"/>
        <v>666</v>
      </c>
      <c r="L60">
        <f t="shared" si="26"/>
        <v>611</v>
      </c>
      <c r="N60" s="9">
        <f>SUM(N52:N58)</f>
        <v>48.224661071659135</v>
      </c>
      <c r="O60" s="5">
        <f t="shared" si="26"/>
        <v>22.49173098125689</v>
      </c>
      <c r="P60" s="5">
        <f t="shared" si="26"/>
        <v>48.225923244026063</v>
      </c>
      <c r="Q60" s="5">
        <f t="shared" si="26"/>
        <v>56.679035250463826</v>
      </c>
    </row>
    <row r="67" spans="8:17" ht="14.25" customHeight="1" x14ac:dyDescent="0.3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3" t="s">
        <v>117</v>
      </c>
      <c r="N67" s="6">
        <v>2023</v>
      </c>
      <c r="O67" s="6">
        <v>2024</v>
      </c>
      <c r="P67" s="6">
        <v>2025</v>
      </c>
      <c r="Q67" s="6">
        <v>2026</v>
      </c>
    </row>
    <row r="68" spans="8:17" x14ac:dyDescent="0.3">
      <c r="H68" s="6" t="s">
        <v>67</v>
      </c>
      <c r="I68">
        <f>I25+I36</f>
        <v>28</v>
      </c>
      <c r="J68">
        <f t="shared" ref="J68:L68" si="27">J25+J36</f>
        <v>26</v>
      </c>
      <c r="K68">
        <f t="shared" si="27"/>
        <v>26</v>
      </c>
      <c r="L68">
        <f t="shared" si="27"/>
        <v>31</v>
      </c>
      <c r="M68" s="13"/>
      <c r="N68" s="5">
        <f>I68*100/B48</f>
        <v>1.8076178179470626</v>
      </c>
      <c r="O68" s="5">
        <f t="shared" ref="O68:Q68" si="28">J68*100/C48</f>
        <v>2.8665931642778388</v>
      </c>
      <c r="P68" s="5">
        <f t="shared" si="28"/>
        <v>1.8826937002172339</v>
      </c>
      <c r="Q68" s="5">
        <f t="shared" si="28"/>
        <v>2.8756957328385901</v>
      </c>
    </row>
    <row r="69" spans="8:17" x14ac:dyDescent="0.3">
      <c r="H69" s="6" t="s">
        <v>68</v>
      </c>
      <c r="I69">
        <f t="shared" ref="I69:L76" si="29">I26+I37</f>
        <v>19</v>
      </c>
      <c r="J69">
        <f t="shared" si="29"/>
        <v>7</v>
      </c>
      <c r="K69">
        <f t="shared" si="29"/>
        <v>26</v>
      </c>
      <c r="L69">
        <f t="shared" si="29"/>
        <v>0</v>
      </c>
      <c r="M69" s="13"/>
      <c r="N69" s="5">
        <f>I69*100/B48</f>
        <v>1.2265978050355069</v>
      </c>
      <c r="O69" s="5">
        <f t="shared" ref="O69:Q69" si="30">J69*100/C48</f>
        <v>0.77177508269018746</v>
      </c>
      <c r="P69" s="5">
        <f t="shared" si="30"/>
        <v>1.8826937002172339</v>
      </c>
      <c r="Q69" s="5">
        <f t="shared" si="30"/>
        <v>0</v>
      </c>
    </row>
    <row r="70" spans="8:17" x14ac:dyDescent="0.3">
      <c r="H70" s="6" t="s">
        <v>69</v>
      </c>
      <c r="I70">
        <f t="shared" si="29"/>
        <v>30</v>
      </c>
      <c r="J70">
        <f t="shared" si="29"/>
        <v>20</v>
      </c>
      <c r="K70">
        <f t="shared" si="29"/>
        <v>32</v>
      </c>
      <c r="L70">
        <f t="shared" si="29"/>
        <v>27</v>
      </c>
      <c r="M70" s="13"/>
      <c r="N70" s="5">
        <f>I70*100/B48</f>
        <v>1.9367333763718528</v>
      </c>
      <c r="O70" s="5">
        <f t="shared" ref="O70:Q70" si="31">J70*100/C48</f>
        <v>2.2050716648291071</v>
      </c>
      <c r="P70" s="5">
        <f t="shared" si="31"/>
        <v>2.3171614771904419</v>
      </c>
      <c r="Q70" s="5">
        <f t="shared" si="31"/>
        <v>2.5046382189239331</v>
      </c>
    </row>
    <row r="71" spans="8:17" x14ac:dyDescent="0.3">
      <c r="H71" s="6" t="s">
        <v>70</v>
      </c>
      <c r="I71">
        <f t="shared" si="29"/>
        <v>49</v>
      </c>
      <c r="J71">
        <f t="shared" si="29"/>
        <v>51</v>
      </c>
      <c r="K71">
        <f t="shared" si="29"/>
        <v>41</v>
      </c>
      <c r="L71">
        <f t="shared" si="29"/>
        <v>51</v>
      </c>
      <c r="M71" s="13"/>
      <c r="N71" s="5">
        <f>I71*100/B48</f>
        <v>3.1633311814073597</v>
      </c>
      <c r="O71" s="5">
        <f t="shared" ref="O71:Q71" si="32">J71*100/C48</f>
        <v>5.6229327453142224</v>
      </c>
      <c r="P71" s="5">
        <f t="shared" si="32"/>
        <v>2.9688631426502536</v>
      </c>
      <c r="Q71" s="5">
        <f t="shared" si="32"/>
        <v>4.7309833024118735</v>
      </c>
    </row>
    <row r="72" spans="8:17" x14ac:dyDescent="0.3">
      <c r="H72" s="6" t="s">
        <v>71</v>
      </c>
      <c r="I72">
        <f t="shared" si="29"/>
        <v>14</v>
      </c>
      <c r="J72">
        <f t="shared" si="29"/>
        <v>17</v>
      </c>
      <c r="K72">
        <f t="shared" si="29"/>
        <v>16</v>
      </c>
      <c r="L72">
        <f t="shared" si="29"/>
        <v>19</v>
      </c>
      <c r="M72" s="13"/>
      <c r="N72" s="5">
        <f>I72*100/B48</f>
        <v>0.90380890897353128</v>
      </c>
      <c r="O72" s="5">
        <f t="shared" ref="O72:Q72" si="33">J72*100/C48</f>
        <v>1.8743109151047408</v>
      </c>
      <c r="P72" s="5">
        <f t="shared" si="33"/>
        <v>1.1585807385952209</v>
      </c>
      <c r="Q72" s="5">
        <f t="shared" si="33"/>
        <v>1.7625231910946197</v>
      </c>
    </row>
    <row r="73" spans="8:17" x14ac:dyDescent="0.3">
      <c r="H73" s="6" t="s">
        <v>72</v>
      </c>
      <c r="I73">
        <f t="shared" si="29"/>
        <v>51</v>
      </c>
      <c r="J73">
        <f t="shared" si="29"/>
        <v>55</v>
      </c>
      <c r="K73">
        <f t="shared" si="29"/>
        <v>61</v>
      </c>
      <c r="L73">
        <f t="shared" si="29"/>
        <v>57</v>
      </c>
      <c r="M73" s="13"/>
      <c r="N73" s="5">
        <f>I73*100/B48</f>
        <v>3.2924467398321497</v>
      </c>
      <c r="O73" s="5">
        <f t="shared" ref="O73:Q73" si="34">J73*100/C48</f>
        <v>6.0639470782800444</v>
      </c>
      <c r="P73" s="5">
        <f t="shared" si="34"/>
        <v>4.4170890658942792</v>
      </c>
      <c r="Q73" s="5">
        <f t="shared" si="34"/>
        <v>5.287569573283859</v>
      </c>
    </row>
    <row r="74" spans="8:17" x14ac:dyDescent="0.3">
      <c r="H74" s="6" t="s">
        <v>73</v>
      </c>
      <c r="I74">
        <f t="shared" si="29"/>
        <v>0</v>
      </c>
      <c r="J74">
        <f t="shared" si="29"/>
        <v>0</v>
      </c>
      <c r="K74">
        <f t="shared" si="29"/>
        <v>0</v>
      </c>
      <c r="L74">
        <f t="shared" si="29"/>
        <v>0</v>
      </c>
      <c r="M74" s="13"/>
      <c r="N74" s="5">
        <f>I74*100/B48</f>
        <v>0</v>
      </c>
      <c r="O74" s="5">
        <f t="shared" ref="O74:Q74" si="35">J74*100/C48</f>
        <v>0</v>
      </c>
      <c r="P74" s="5">
        <f t="shared" si="35"/>
        <v>0</v>
      </c>
      <c r="Q74" s="5">
        <f t="shared" si="35"/>
        <v>0</v>
      </c>
    </row>
    <row r="75" spans="8:17" x14ac:dyDescent="0.3">
      <c r="H75" s="6" t="s">
        <v>74</v>
      </c>
      <c r="I75">
        <f t="shared" si="29"/>
        <v>0</v>
      </c>
      <c r="J75">
        <f t="shared" si="29"/>
        <v>0</v>
      </c>
      <c r="K75">
        <f t="shared" si="29"/>
        <v>0</v>
      </c>
      <c r="L75">
        <f t="shared" si="29"/>
        <v>0</v>
      </c>
      <c r="M75" s="13"/>
      <c r="N75" s="5">
        <f>I75*100/B48</f>
        <v>0</v>
      </c>
      <c r="O75" s="5">
        <f t="shared" ref="O75:Q75" si="36">J75*100/C48</f>
        <v>0</v>
      </c>
      <c r="P75" s="5">
        <f t="shared" si="36"/>
        <v>0</v>
      </c>
      <c r="Q75" s="5">
        <f t="shared" si="36"/>
        <v>0</v>
      </c>
    </row>
    <row r="76" spans="8:17" x14ac:dyDescent="0.3">
      <c r="H76" s="6" t="s">
        <v>75</v>
      </c>
      <c r="I76">
        <f t="shared" si="29"/>
        <v>611</v>
      </c>
      <c r="J76">
        <f t="shared" si="29"/>
        <v>527</v>
      </c>
      <c r="K76">
        <f t="shared" si="29"/>
        <v>513</v>
      </c>
      <c r="L76">
        <f t="shared" si="29"/>
        <v>282</v>
      </c>
      <c r="M76" s="13"/>
      <c r="N76" s="5">
        <f>I76*100/B48</f>
        <v>39.444803098773406</v>
      </c>
      <c r="O76" s="5">
        <f t="shared" ref="O76:Q76" si="37">J76*100/C48</f>
        <v>58.103638368246969</v>
      </c>
      <c r="P76" s="5">
        <f t="shared" si="37"/>
        <v>37.146994931209271</v>
      </c>
      <c r="Q76" s="5">
        <f t="shared" si="37"/>
        <v>26.159554730983302</v>
      </c>
    </row>
    <row r="78" spans="8:17" x14ac:dyDescent="0.3">
      <c r="H78" t="s">
        <v>118</v>
      </c>
      <c r="I78">
        <f>SUM(I68:I76)</f>
        <v>802</v>
      </c>
      <c r="J78">
        <f t="shared" ref="J78:Q78" si="38">SUM(J68:J76)</f>
        <v>703</v>
      </c>
      <c r="K78">
        <f t="shared" si="38"/>
        <v>715</v>
      </c>
      <c r="L78">
        <f t="shared" si="38"/>
        <v>467</v>
      </c>
      <c r="N78" s="5">
        <f t="shared" si="38"/>
        <v>51.775338928340865</v>
      </c>
      <c r="O78" s="5">
        <f t="shared" si="38"/>
        <v>77.508269018743107</v>
      </c>
      <c r="P78" s="5">
        <f t="shared" si="38"/>
        <v>51.774076755973937</v>
      </c>
      <c r="Q78" s="5">
        <f t="shared" si="38"/>
        <v>43.320964749536174</v>
      </c>
    </row>
  </sheetData>
  <mergeCells count="4">
    <mergeCell ref="A1:F1"/>
    <mergeCell ref="H1:M1"/>
    <mergeCell ref="M51:M58"/>
    <mergeCell ref="M67:M76"/>
  </mergeCells>
  <conditionalFormatting sqref="C9">
    <cfRule type="cellIs" dxfId="314" priority="69" operator="greaterThan">
      <formula>$B$9</formula>
    </cfRule>
    <cfRule type="cellIs" dxfId="313" priority="68" operator="lessThan">
      <formula>$B$9</formula>
    </cfRule>
  </conditionalFormatting>
  <conditionalFormatting sqref="C18">
    <cfRule type="cellIs" dxfId="312" priority="63" operator="greaterThan">
      <formula>$B$9</formula>
    </cfRule>
    <cfRule type="cellIs" dxfId="311" priority="60" operator="lessThan">
      <formula>$B$18</formula>
    </cfRule>
    <cfRule type="cellIs" dxfId="310" priority="62" operator="lessThan">
      <formula>$B$9</formula>
    </cfRule>
    <cfRule type="cellIs" dxfId="309" priority="61" operator="greaterThan">
      <formula>$B$18</formula>
    </cfRule>
  </conditionalFormatting>
  <conditionalFormatting sqref="C29">
    <cfRule type="cellIs" dxfId="308" priority="53" operator="greaterThan">
      <formula>$B$29</formula>
    </cfRule>
    <cfRule type="cellIs" dxfId="307" priority="52" operator="lessThan">
      <formula>$B$29</formula>
    </cfRule>
  </conditionalFormatting>
  <conditionalFormatting sqref="C40">
    <cfRule type="cellIs" dxfId="306" priority="46" operator="lessThan">
      <formula>$B$40</formula>
    </cfRule>
    <cfRule type="cellIs" dxfId="305" priority="47" operator="greaterThan">
      <formula>$B$40</formula>
    </cfRule>
  </conditionalFormatting>
  <conditionalFormatting sqref="C42">
    <cfRule type="cellIs" dxfId="304" priority="5" operator="lessThan">
      <formula>$B$42</formula>
    </cfRule>
    <cfRule type="cellIs" dxfId="303" priority="6" operator="greaterThan">
      <formula>$B$42</formula>
    </cfRule>
  </conditionalFormatting>
  <conditionalFormatting sqref="C48">
    <cfRule type="cellIs" dxfId="302" priority="31" operator="lessThan">
      <formula>$B$48</formula>
    </cfRule>
    <cfRule type="cellIs" dxfId="301" priority="32" operator="greaterThan">
      <formula>$B$48</formula>
    </cfRule>
  </conditionalFormatting>
  <conditionalFormatting sqref="C20:F20">
    <cfRule type="cellIs" dxfId="300" priority="10" operator="greaterThan">
      <formula>$B$20</formula>
    </cfRule>
  </conditionalFormatting>
  <conditionalFormatting sqref="D9">
    <cfRule type="cellIs" dxfId="299" priority="66" operator="lessThan">
      <formula>$C$9</formula>
    </cfRule>
    <cfRule type="cellIs" dxfId="298" priority="67" operator="greaterThan">
      <formula>$C$9</formula>
    </cfRule>
  </conditionalFormatting>
  <conditionalFormatting sqref="D18">
    <cfRule type="cellIs" dxfId="297" priority="41" operator="greaterThan">
      <formula>$C$18</formula>
    </cfRule>
    <cfRule type="cellIs" dxfId="296" priority="40" operator="lessThan">
      <formula>$C$18</formula>
    </cfRule>
  </conditionalFormatting>
  <conditionalFormatting sqref="D29">
    <cfRule type="cellIs" dxfId="295" priority="51" operator="greaterThan">
      <formula>$C$29</formula>
    </cfRule>
    <cfRule type="cellIs" dxfId="294" priority="50" operator="lessThan">
      <formula>$C$29</formula>
    </cfRule>
  </conditionalFormatting>
  <conditionalFormatting sqref="D40">
    <cfRule type="cellIs" dxfId="293" priority="44" operator="lessThan">
      <formula>$C$40</formula>
    </cfRule>
    <cfRule type="cellIs" dxfId="292" priority="45" operator="greaterThan">
      <formula>$C$40</formula>
    </cfRule>
  </conditionalFormatting>
  <conditionalFormatting sqref="D42">
    <cfRule type="cellIs" dxfId="291" priority="3" operator="lessThan">
      <formula>$C$42</formula>
    </cfRule>
    <cfRule type="cellIs" dxfId="290" priority="4" operator="greaterThan">
      <formula>$C$42</formula>
    </cfRule>
  </conditionalFormatting>
  <conditionalFormatting sqref="D48">
    <cfRule type="cellIs" dxfId="289" priority="29" operator="lessThan">
      <formula>$C$48</formula>
    </cfRule>
    <cfRule type="cellIs" dxfId="288" priority="30" operator="greaterThan">
      <formula>$C$48</formula>
    </cfRule>
  </conditionalFormatting>
  <conditionalFormatting sqref="E9">
    <cfRule type="cellIs" dxfId="287" priority="64" operator="lessThan">
      <formula>$D$9</formula>
    </cfRule>
    <cfRule type="cellIs" dxfId="286" priority="65" operator="greaterThan">
      <formula>$D$9</formula>
    </cfRule>
  </conditionalFormatting>
  <conditionalFormatting sqref="E18">
    <cfRule type="cellIs" dxfId="285" priority="38" operator="lessThan">
      <formula>$D$18</formula>
    </cfRule>
    <cfRule type="cellIs" dxfId="284" priority="39" operator="greaterThan">
      <formula>$D$18</formula>
    </cfRule>
  </conditionalFormatting>
  <conditionalFormatting sqref="E29">
    <cfRule type="cellIs" dxfId="283" priority="48" operator="lessThan">
      <formula>$D$29</formula>
    </cfRule>
    <cfRule type="cellIs" dxfId="282" priority="49" operator="greaterThan">
      <formula>$D$29</formula>
    </cfRule>
  </conditionalFormatting>
  <conditionalFormatting sqref="E40">
    <cfRule type="cellIs" dxfId="281" priority="43" operator="greaterThan">
      <formula>$D$40</formula>
    </cfRule>
    <cfRule type="cellIs" dxfId="280" priority="42" operator="lessThan">
      <formula>$D$40</formula>
    </cfRule>
  </conditionalFormatting>
  <conditionalFormatting sqref="E42">
    <cfRule type="cellIs" dxfId="279" priority="2" operator="greaterThan">
      <formula>$D$42</formula>
    </cfRule>
    <cfRule type="cellIs" dxfId="278" priority="1" operator="lessThan">
      <formula>$D$42</formula>
    </cfRule>
  </conditionalFormatting>
  <conditionalFormatting sqref="E48">
    <cfRule type="cellIs" dxfId="277" priority="28" operator="greaterThan">
      <formula>$D$48</formula>
    </cfRule>
    <cfRule type="cellIs" dxfId="276" priority="27" operator="lessThan">
      <formula>$D$48</formula>
    </cfRule>
  </conditionalFormatting>
  <conditionalFormatting sqref="F5:F9">
    <cfRule type="cellIs" dxfId="275" priority="16" operator="greaterThan">
      <formula>0</formula>
    </cfRule>
    <cfRule type="cellIs" dxfId="274" priority="17" operator="lessThan">
      <formula>0</formula>
    </cfRule>
  </conditionalFormatting>
  <conditionalFormatting sqref="F6:F9">
    <cfRule type="cellIs" dxfId="273" priority="15" operator="lessThan">
      <formula>0</formula>
    </cfRule>
  </conditionalFormatting>
  <conditionalFormatting sqref="F14:F18">
    <cfRule type="cellIs" dxfId="272" priority="74" operator="greaterThan">
      <formula>0</formula>
    </cfRule>
    <cfRule type="cellIs" dxfId="271" priority="75" operator="lessThan">
      <formula>0</formula>
    </cfRule>
  </conditionalFormatting>
  <conditionalFormatting sqref="F15:F18">
    <cfRule type="cellIs" dxfId="270" priority="58" operator="lessThan">
      <formula>0</formula>
    </cfRule>
  </conditionalFormatting>
  <conditionalFormatting sqref="F25:F26 F28:F29">
    <cfRule type="cellIs" dxfId="269" priority="56" operator="greaterThan">
      <formula>0</formula>
    </cfRule>
  </conditionalFormatting>
  <conditionalFormatting sqref="F25:F29">
    <cfRule type="cellIs" dxfId="268" priority="26" operator="lessThan">
      <formula>0</formula>
    </cfRule>
  </conditionalFormatting>
  <conditionalFormatting sqref="F26:F29">
    <cfRule type="cellIs" dxfId="267" priority="24" operator="lessThan">
      <formula>0</formula>
    </cfRule>
  </conditionalFormatting>
  <conditionalFormatting sqref="F27">
    <cfRule type="cellIs" dxfId="266" priority="25" operator="greaterThan">
      <formula>0</formula>
    </cfRule>
  </conditionalFormatting>
  <conditionalFormatting sqref="F36:F40">
    <cfRule type="cellIs" dxfId="265" priority="37" operator="lessThan">
      <formula>0</formula>
    </cfRule>
    <cfRule type="cellIs" dxfId="264" priority="36" operator="greaterThan">
      <formula>0</formula>
    </cfRule>
  </conditionalFormatting>
  <conditionalFormatting sqref="F37:F40">
    <cfRule type="cellIs" dxfId="263" priority="35" operator="lessThan">
      <formula>0</formula>
    </cfRule>
  </conditionalFormatting>
  <conditionalFormatting sqref="F42">
    <cfRule type="cellIs" dxfId="262" priority="9" operator="lessThan">
      <formula>0</formula>
    </cfRule>
    <cfRule type="cellIs" dxfId="261" priority="8" operator="greaterThan">
      <formula>0</formula>
    </cfRule>
    <cfRule type="cellIs" dxfId="260" priority="7" operator="lessThan">
      <formula>0</formula>
    </cfRule>
  </conditionalFormatting>
  <conditionalFormatting sqref="F48:F52">
    <cfRule type="cellIs" dxfId="259" priority="20" operator="lessThan">
      <formula>0</formula>
    </cfRule>
  </conditionalFormatting>
  <conditionalFormatting sqref="F49:F52">
    <cfRule type="cellIs" dxfId="258" priority="72" operator="greaterThan">
      <formula>0</formula>
    </cfRule>
  </conditionalFormatting>
  <conditionalFormatting sqref="F48:G48">
    <cfRule type="cellIs" dxfId="257" priority="19" operator="greaterThan">
      <formula>0</formula>
    </cfRule>
    <cfRule type="cellIs" dxfId="256" priority="18" operator="lessThan">
      <formula>0</formula>
    </cfRule>
  </conditionalFormatting>
  <conditionalFormatting sqref="G48">
    <cfRule type="cellIs" dxfId="255" priority="23" operator="lessThan">
      <formula>0</formula>
    </cfRule>
  </conditionalFormatting>
  <conditionalFormatting sqref="M5:M21">
    <cfRule type="cellIs" dxfId="254" priority="14" operator="greaterThan">
      <formula>0</formula>
    </cfRule>
    <cfRule type="cellIs" dxfId="253" priority="13" operator="lessThan">
      <formula>0</formula>
    </cfRule>
  </conditionalFormatting>
  <conditionalFormatting sqref="M25:M34 M36:M45">
    <cfRule type="cellIs" dxfId="252" priority="12" operator="greaterThan">
      <formula>0</formula>
    </cfRule>
    <cfRule type="cellIs" dxfId="251" priority="11" operator="lessThan">
      <formula>0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408E8-B148-446F-A3A6-2656B37B2A84}">
  <dimension ref="A1:Q78"/>
  <sheetViews>
    <sheetView topLeftCell="A52" workbookViewId="0">
      <selection activeCell="L45" sqref="L45"/>
    </sheetView>
  </sheetViews>
  <sheetFormatPr defaultRowHeight="14.4" x14ac:dyDescent="0.3"/>
  <cols>
    <col min="1" max="1" width="13.77734375" bestFit="1" customWidth="1"/>
    <col min="8" max="8" width="13.77734375" bestFit="1" customWidth="1"/>
  </cols>
  <sheetData>
    <row r="1" spans="1:13" x14ac:dyDescent="0.3">
      <c r="A1" s="11" t="s">
        <v>109</v>
      </c>
      <c r="B1" s="11"/>
      <c r="C1" s="11"/>
      <c r="D1" s="11"/>
      <c r="E1" s="11"/>
      <c r="F1" s="11"/>
      <c r="H1" s="11" t="s">
        <v>110</v>
      </c>
      <c r="I1" s="11"/>
      <c r="J1" s="11"/>
      <c r="K1" s="11"/>
      <c r="L1" s="11"/>
      <c r="M1" s="11"/>
    </row>
    <row r="2" spans="1:13" x14ac:dyDescent="0.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 x14ac:dyDescent="0.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 x14ac:dyDescent="0.3">
      <c r="A5" t="s">
        <v>3</v>
      </c>
      <c r="F5">
        <f>E5-B5</f>
        <v>0</v>
      </c>
      <c r="H5" t="s">
        <v>19</v>
      </c>
      <c r="M5">
        <f>L5-I5</f>
        <v>0</v>
      </c>
    </row>
    <row r="6" spans="1:13" x14ac:dyDescent="0.3">
      <c r="A6" t="s">
        <v>4</v>
      </c>
      <c r="F6">
        <f t="shared" ref="F6:F9" si="0">E6-B6</f>
        <v>0</v>
      </c>
      <c r="H6" t="s">
        <v>20</v>
      </c>
      <c r="M6">
        <f t="shared" ref="M6:M12" si="1">L6-I6</f>
        <v>0</v>
      </c>
    </row>
    <row r="7" spans="1:13" x14ac:dyDescent="0.3">
      <c r="A7" t="s">
        <v>5</v>
      </c>
      <c r="B7">
        <v>1212</v>
      </c>
      <c r="C7">
        <v>1327</v>
      </c>
      <c r="D7">
        <v>1132</v>
      </c>
      <c r="E7">
        <v>911</v>
      </c>
      <c r="F7">
        <f t="shared" si="0"/>
        <v>-301</v>
      </c>
      <c r="H7" t="s">
        <v>21</v>
      </c>
      <c r="I7">
        <v>23</v>
      </c>
      <c r="J7">
        <v>27</v>
      </c>
      <c r="K7">
        <v>26</v>
      </c>
      <c r="L7">
        <v>26</v>
      </c>
      <c r="M7">
        <f t="shared" si="1"/>
        <v>3</v>
      </c>
    </row>
    <row r="8" spans="1:13" x14ac:dyDescent="0.3">
      <c r="A8" t="s">
        <v>6</v>
      </c>
      <c r="B8">
        <v>530</v>
      </c>
      <c r="C8">
        <v>381</v>
      </c>
      <c r="D8">
        <v>542</v>
      </c>
      <c r="E8">
        <v>636</v>
      </c>
      <c r="F8">
        <f t="shared" si="0"/>
        <v>106</v>
      </c>
      <c r="H8" t="s">
        <v>23</v>
      </c>
      <c r="I8">
        <v>172</v>
      </c>
      <c r="J8">
        <v>228</v>
      </c>
      <c r="K8">
        <v>204</v>
      </c>
      <c r="L8">
        <v>147</v>
      </c>
      <c r="M8">
        <f t="shared" si="1"/>
        <v>-25</v>
      </c>
    </row>
    <row r="9" spans="1:13" x14ac:dyDescent="0.3">
      <c r="A9" t="s">
        <v>22</v>
      </c>
      <c r="B9">
        <f>SUM(B5:B8)</f>
        <v>1742</v>
      </c>
      <c r="C9">
        <f>SUM(C5:C8)</f>
        <v>1708</v>
      </c>
      <c r="D9">
        <f>SUM(D5:D8)</f>
        <v>1674</v>
      </c>
      <c r="E9">
        <f>SUM(E5:E8)</f>
        <v>1547</v>
      </c>
      <c r="F9">
        <f t="shared" si="0"/>
        <v>-195</v>
      </c>
      <c r="H9" t="s">
        <v>24</v>
      </c>
      <c r="I9">
        <v>399</v>
      </c>
      <c r="J9">
        <v>444</v>
      </c>
      <c r="K9">
        <v>441</v>
      </c>
      <c r="L9">
        <v>347</v>
      </c>
      <c r="M9">
        <f t="shared" si="1"/>
        <v>-52</v>
      </c>
    </row>
    <row r="10" spans="1:13" x14ac:dyDescent="0.3">
      <c r="H10" t="s">
        <v>25</v>
      </c>
      <c r="I10">
        <v>618</v>
      </c>
      <c r="J10">
        <v>628</v>
      </c>
      <c r="K10">
        <v>461</v>
      </c>
      <c r="L10">
        <v>391</v>
      </c>
      <c r="M10">
        <f t="shared" si="1"/>
        <v>-227</v>
      </c>
    </row>
    <row r="11" spans="1:13" x14ac:dyDescent="0.3">
      <c r="H11" t="s">
        <v>26</v>
      </c>
      <c r="I11">
        <v>530</v>
      </c>
      <c r="J11">
        <v>381</v>
      </c>
      <c r="K11">
        <v>542</v>
      </c>
      <c r="L11">
        <v>636</v>
      </c>
      <c r="M11">
        <f t="shared" si="1"/>
        <v>106</v>
      </c>
    </row>
    <row r="12" spans="1:13" x14ac:dyDescent="0.3">
      <c r="H12" t="s">
        <v>22</v>
      </c>
      <c r="I12">
        <f>SUM(I5:I11)</f>
        <v>1742</v>
      </c>
      <c r="J12">
        <f t="shared" ref="J12:L12" si="2">SUM(J5:J11)</f>
        <v>1708</v>
      </c>
      <c r="K12">
        <f t="shared" si="2"/>
        <v>1674</v>
      </c>
      <c r="L12">
        <f t="shared" si="2"/>
        <v>1547</v>
      </c>
      <c r="M12">
        <f t="shared" si="1"/>
        <v>-195</v>
      </c>
    </row>
    <row r="14" spans="1:13" x14ac:dyDescent="0.3">
      <c r="A14" t="s">
        <v>7</v>
      </c>
      <c r="F14">
        <f>E14-B14</f>
        <v>0</v>
      </c>
      <c r="H14" t="s">
        <v>27</v>
      </c>
      <c r="M14">
        <f>L14-I14</f>
        <v>0</v>
      </c>
    </row>
    <row r="15" spans="1:13" x14ac:dyDescent="0.3">
      <c r="A15" t="s">
        <v>8</v>
      </c>
      <c r="F15">
        <f t="shared" ref="F15:F17" si="3">E15-B15</f>
        <v>0</v>
      </c>
      <c r="H15" t="s">
        <v>28</v>
      </c>
      <c r="M15">
        <f t="shared" ref="M15:M21" si="4">L15-I15</f>
        <v>0</v>
      </c>
    </row>
    <row r="16" spans="1:13" x14ac:dyDescent="0.3">
      <c r="A16" t="s">
        <v>9</v>
      </c>
      <c r="B16">
        <v>112</v>
      </c>
      <c r="C16">
        <v>295</v>
      </c>
      <c r="D16">
        <v>329</v>
      </c>
      <c r="E16">
        <v>189</v>
      </c>
      <c r="F16">
        <f t="shared" si="3"/>
        <v>77</v>
      </c>
      <c r="H16" t="s">
        <v>29</v>
      </c>
      <c r="I16">
        <v>5</v>
      </c>
      <c r="K16">
        <v>14</v>
      </c>
      <c r="L16">
        <v>3</v>
      </c>
      <c r="M16">
        <f t="shared" si="4"/>
        <v>-2</v>
      </c>
    </row>
    <row r="17" spans="1:13" x14ac:dyDescent="0.3">
      <c r="A17" t="s">
        <v>10</v>
      </c>
      <c r="B17">
        <v>232</v>
      </c>
      <c r="C17">
        <v>171</v>
      </c>
      <c r="D17">
        <v>363</v>
      </c>
      <c r="E17">
        <v>305</v>
      </c>
      <c r="F17">
        <f t="shared" si="3"/>
        <v>73</v>
      </c>
      <c r="H17" t="s">
        <v>30</v>
      </c>
      <c r="I17">
        <v>15</v>
      </c>
      <c r="J17">
        <v>25</v>
      </c>
      <c r="K17">
        <v>65</v>
      </c>
      <c r="L17">
        <v>29</v>
      </c>
      <c r="M17">
        <f t="shared" si="4"/>
        <v>14</v>
      </c>
    </row>
    <row r="18" spans="1:13" x14ac:dyDescent="0.3">
      <c r="A18" t="s">
        <v>22</v>
      </c>
      <c r="B18">
        <f>SUM(B14:B17)</f>
        <v>344</v>
      </c>
      <c r="C18">
        <f t="shared" ref="C18:F18" si="5">SUM(C14:C17)</f>
        <v>466</v>
      </c>
      <c r="D18" s="4">
        <f t="shared" si="5"/>
        <v>692</v>
      </c>
      <c r="E18" s="4">
        <f t="shared" si="5"/>
        <v>494</v>
      </c>
      <c r="F18" s="4">
        <f t="shared" si="5"/>
        <v>150</v>
      </c>
      <c r="H18" t="s">
        <v>31</v>
      </c>
      <c r="I18">
        <v>21</v>
      </c>
      <c r="J18">
        <v>114</v>
      </c>
      <c r="K18">
        <v>93</v>
      </c>
      <c r="L18">
        <v>45</v>
      </c>
      <c r="M18">
        <f t="shared" si="4"/>
        <v>24</v>
      </c>
    </row>
    <row r="19" spans="1:13" x14ac:dyDescent="0.3">
      <c r="H19" t="s">
        <v>32</v>
      </c>
      <c r="I19">
        <v>82</v>
      </c>
      <c r="J19">
        <v>156</v>
      </c>
      <c r="K19">
        <v>157</v>
      </c>
      <c r="L19">
        <v>112</v>
      </c>
      <c r="M19">
        <f t="shared" si="4"/>
        <v>30</v>
      </c>
    </row>
    <row r="20" spans="1:13" x14ac:dyDescent="0.3">
      <c r="A20" t="s">
        <v>85</v>
      </c>
      <c r="B20">
        <f>B9+B18</f>
        <v>2086</v>
      </c>
      <c r="C20">
        <f t="shared" ref="C20:F20" si="6">C9+C18</f>
        <v>2174</v>
      </c>
      <c r="D20">
        <f t="shared" si="6"/>
        <v>2366</v>
      </c>
      <c r="E20">
        <f t="shared" si="6"/>
        <v>2041</v>
      </c>
      <c r="F20">
        <f t="shared" si="6"/>
        <v>-45</v>
      </c>
      <c r="H20" t="s">
        <v>33</v>
      </c>
      <c r="I20">
        <v>221</v>
      </c>
      <c r="J20">
        <v>171</v>
      </c>
      <c r="K20">
        <v>363</v>
      </c>
      <c r="L20">
        <v>305</v>
      </c>
      <c r="M20">
        <f t="shared" si="4"/>
        <v>84</v>
      </c>
    </row>
    <row r="21" spans="1:13" x14ac:dyDescent="0.3">
      <c r="H21" t="s">
        <v>22</v>
      </c>
      <c r="I21">
        <f>SUM(I14:I20)</f>
        <v>344</v>
      </c>
      <c r="J21">
        <f t="shared" ref="J21:L21" si="7">SUM(J14:J20)</f>
        <v>466</v>
      </c>
      <c r="K21">
        <f t="shared" si="7"/>
        <v>692</v>
      </c>
      <c r="L21">
        <f t="shared" si="7"/>
        <v>494</v>
      </c>
      <c r="M21">
        <f t="shared" si="4"/>
        <v>150</v>
      </c>
    </row>
    <row r="23" spans="1:13" x14ac:dyDescent="0.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 x14ac:dyDescent="0.3">
      <c r="A25" t="s">
        <v>11</v>
      </c>
      <c r="F25">
        <f>E25-B25</f>
        <v>0</v>
      </c>
      <c r="H25" t="s">
        <v>34</v>
      </c>
      <c r="I25">
        <v>10</v>
      </c>
      <c r="L25">
        <v>9</v>
      </c>
      <c r="M25">
        <f>L25-I25</f>
        <v>-1</v>
      </c>
    </row>
    <row r="26" spans="1:13" x14ac:dyDescent="0.3">
      <c r="A26" t="s">
        <v>12</v>
      </c>
      <c r="B26">
        <v>173</v>
      </c>
      <c r="E26">
        <v>56</v>
      </c>
      <c r="F26">
        <f t="shared" ref="F26:F28" si="8">E26-B26</f>
        <v>-117</v>
      </c>
      <c r="H26" t="s">
        <v>35</v>
      </c>
      <c r="I26">
        <v>22</v>
      </c>
      <c r="M26">
        <f t="shared" ref="M26:M34" si="9">L26-I26</f>
        <v>-22</v>
      </c>
    </row>
    <row r="27" spans="1:13" x14ac:dyDescent="0.3">
      <c r="A27" t="s">
        <v>13</v>
      </c>
      <c r="B27">
        <v>290</v>
      </c>
      <c r="C27">
        <v>202</v>
      </c>
      <c r="D27">
        <v>114</v>
      </c>
      <c r="E27">
        <v>146</v>
      </c>
      <c r="F27">
        <f t="shared" si="8"/>
        <v>-144</v>
      </c>
      <c r="H27" t="s">
        <v>36</v>
      </c>
      <c r="I27">
        <v>17</v>
      </c>
      <c r="L27">
        <v>8</v>
      </c>
      <c r="M27">
        <f t="shared" si="9"/>
        <v>-9</v>
      </c>
    </row>
    <row r="28" spans="1:13" x14ac:dyDescent="0.3">
      <c r="A28" t="s">
        <v>14</v>
      </c>
      <c r="B28">
        <v>168</v>
      </c>
      <c r="C28">
        <v>86</v>
      </c>
      <c r="D28">
        <v>97</v>
      </c>
      <c r="E28">
        <v>92</v>
      </c>
      <c r="F28">
        <f t="shared" si="8"/>
        <v>-76</v>
      </c>
      <c r="H28" t="s">
        <v>37</v>
      </c>
      <c r="I28">
        <v>65</v>
      </c>
      <c r="L28">
        <v>17</v>
      </c>
      <c r="M28">
        <f t="shared" si="9"/>
        <v>-48</v>
      </c>
    </row>
    <row r="29" spans="1:13" x14ac:dyDescent="0.3">
      <c r="A29" t="s">
        <v>22</v>
      </c>
      <c r="B29">
        <f>SUM(B25:B28)</f>
        <v>631</v>
      </c>
      <c r="C29">
        <f>SUM(C25:C28)</f>
        <v>288</v>
      </c>
      <c r="D29">
        <f>SUM(D25:D28)</f>
        <v>211</v>
      </c>
      <c r="E29">
        <f>SUM(E25:E28)</f>
        <v>294</v>
      </c>
      <c r="F29" s="4">
        <f>SUM(F25:F28)</f>
        <v>-337</v>
      </c>
      <c r="H29" t="s">
        <v>38</v>
      </c>
      <c r="I29">
        <v>31</v>
      </c>
      <c r="L29">
        <v>4</v>
      </c>
      <c r="M29">
        <f t="shared" si="9"/>
        <v>-27</v>
      </c>
    </row>
    <row r="30" spans="1:13" x14ac:dyDescent="0.3">
      <c r="H30" t="s">
        <v>39</v>
      </c>
      <c r="I30">
        <v>127</v>
      </c>
      <c r="J30">
        <v>20</v>
      </c>
      <c r="L30">
        <v>18</v>
      </c>
      <c r="M30">
        <f t="shared" si="9"/>
        <v>-109</v>
      </c>
    </row>
    <row r="31" spans="1:13" x14ac:dyDescent="0.3">
      <c r="H31" t="s">
        <v>40</v>
      </c>
      <c r="I31">
        <v>22</v>
      </c>
      <c r="M31">
        <f t="shared" si="9"/>
        <v>-22</v>
      </c>
    </row>
    <row r="32" spans="1:13" x14ac:dyDescent="0.3">
      <c r="H32" t="s">
        <v>41</v>
      </c>
      <c r="I32">
        <v>40</v>
      </c>
      <c r="M32">
        <f t="shared" si="9"/>
        <v>-40</v>
      </c>
    </row>
    <row r="33" spans="1:13" x14ac:dyDescent="0.3">
      <c r="H33" t="s">
        <v>42</v>
      </c>
      <c r="I33">
        <v>297</v>
      </c>
      <c r="J33">
        <v>268</v>
      </c>
      <c r="K33">
        <v>211</v>
      </c>
      <c r="L33">
        <v>238</v>
      </c>
      <c r="M33">
        <f t="shared" si="9"/>
        <v>-59</v>
      </c>
    </row>
    <row r="34" spans="1:13" x14ac:dyDescent="0.3">
      <c r="H34" t="s">
        <v>22</v>
      </c>
      <c r="I34">
        <f>SUM(I25:I33)</f>
        <v>631</v>
      </c>
      <c r="J34">
        <f t="shared" ref="J34:L34" si="10">SUM(J25:J33)</f>
        <v>288</v>
      </c>
      <c r="K34">
        <f t="shared" si="10"/>
        <v>211</v>
      </c>
      <c r="L34">
        <f t="shared" si="10"/>
        <v>294</v>
      </c>
      <c r="M34">
        <f t="shared" si="9"/>
        <v>-337</v>
      </c>
    </row>
    <row r="36" spans="1:13" x14ac:dyDescent="0.3">
      <c r="A36" t="s">
        <v>15</v>
      </c>
      <c r="F36">
        <f>E36-B36</f>
        <v>0</v>
      </c>
      <c r="H36" t="s">
        <v>43</v>
      </c>
      <c r="M36">
        <f>L36-I36</f>
        <v>0</v>
      </c>
    </row>
    <row r="37" spans="1:13" x14ac:dyDescent="0.3">
      <c r="A37" t="s">
        <v>16</v>
      </c>
      <c r="B37" s="10">
        <v>245</v>
      </c>
      <c r="D37">
        <v>144</v>
      </c>
      <c r="E37">
        <v>133</v>
      </c>
      <c r="F37">
        <f t="shared" ref="F37:F39" si="11">E37-B37</f>
        <v>-112</v>
      </c>
      <c r="H37" t="s">
        <v>44</v>
      </c>
      <c r="M37">
        <f t="shared" ref="M37:M45" si="12">L37-I37</f>
        <v>0</v>
      </c>
    </row>
    <row r="38" spans="1:13" x14ac:dyDescent="0.3">
      <c r="A38" t="s">
        <v>17</v>
      </c>
      <c r="C38">
        <v>70</v>
      </c>
      <c r="D38">
        <v>27</v>
      </c>
      <c r="E38">
        <v>56</v>
      </c>
      <c r="F38">
        <f t="shared" si="11"/>
        <v>56</v>
      </c>
      <c r="H38" t="s">
        <v>45</v>
      </c>
      <c r="I38">
        <v>183</v>
      </c>
      <c r="K38">
        <v>102</v>
      </c>
      <c r="L38">
        <v>95</v>
      </c>
      <c r="M38">
        <f t="shared" si="12"/>
        <v>-88</v>
      </c>
    </row>
    <row r="39" spans="1:13" x14ac:dyDescent="0.3">
      <c r="A39" t="s">
        <v>18</v>
      </c>
      <c r="B39">
        <v>92</v>
      </c>
      <c r="C39">
        <v>95</v>
      </c>
      <c r="D39">
        <v>137</v>
      </c>
      <c r="E39">
        <v>111</v>
      </c>
      <c r="F39">
        <f t="shared" si="11"/>
        <v>19</v>
      </c>
      <c r="H39" t="s">
        <v>46</v>
      </c>
      <c r="I39">
        <v>43</v>
      </c>
      <c r="K39">
        <v>27</v>
      </c>
      <c r="L39">
        <v>20</v>
      </c>
      <c r="M39">
        <f t="shared" si="12"/>
        <v>-23</v>
      </c>
    </row>
    <row r="40" spans="1:13" x14ac:dyDescent="0.3">
      <c r="A40" t="s">
        <v>22</v>
      </c>
      <c r="B40">
        <f>SUM(B36:B39)</f>
        <v>337</v>
      </c>
      <c r="C40">
        <f>SUM(C36:C39)</f>
        <v>165</v>
      </c>
      <c r="D40">
        <f>SUM(D36:D39)</f>
        <v>308</v>
      </c>
      <c r="E40">
        <f>SUM(E36:E39)</f>
        <v>300</v>
      </c>
      <c r="F40" s="4">
        <f>SUM(F36:F39)</f>
        <v>-37</v>
      </c>
      <c r="H40" t="s">
        <v>47</v>
      </c>
      <c r="M40">
        <f t="shared" si="12"/>
        <v>0</v>
      </c>
    </row>
    <row r="41" spans="1:13" x14ac:dyDescent="0.3">
      <c r="H41" t="s">
        <v>48</v>
      </c>
      <c r="I41">
        <v>19</v>
      </c>
      <c r="K41">
        <v>15</v>
      </c>
      <c r="L41">
        <v>18</v>
      </c>
      <c r="M41">
        <f t="shared" si="12"/>
        <v>-1</v>
      </c>
    </row>
    <row r="42" spans="1:13" x14ac:dyDescent="0.3">
      <c r="A42" t="s">
        <v>54</v>
      </c>
      <c r="B42">
        <f>B29+B40</f>
        <v>968</v>
      </c>
      <c r="C42">
        <f t="shared" ref="C42:E42" si="13">C29+C40</f>
        <v>453</v>
      </c>
      <c r="D42">
        <f t="shared" si="13"/>
        <v>519</v>
      </c>
      <c r="E42">
        <f t="shared" si="13"/>
        <v>594</v>
      </c>
      <c r="F42" s="4">
        <f>E42-B42</f>
        <v>-374</v>
      </c>
      <c r="H42" t="s">
        <v>49</v>
      </c>
      <c r="M42">
        <f t="shared" si="12"/>
        <v>0</v>
      </c>
    </row>
    <row r="43" spans="1:13" x14ac:dyDescent="0.3">
      <c r="H43" t="s">
        <v>50</v>
      </c>
      <c r="M43">
        <f t="shared" si="12"/>
        <v>0</v>
      </c>
    </row>
    <row r="44" spans="1:13" x14ac:dyDescent="0.3">
      <c r="H44" t="s">
        <v>51</v>
      </c>
      <c r="I44">
        <v>92</v>
      </c>
      <c r="J44">
        <v>165</v>
      </c>
      <c r="K44">
        <v>164</v>
      </c>
      <c r="L44">
        <v>167</v>
      </c>
      <c r="M44">
        <f t="shared" si="12"/>
        <v>75</v>
      </c>
    </row>
    <row r="45" spans="1:13" x14ac:dyDescent="0.3">
      <c r="H45" t="s">
        <v>22</v>
      </c>
      <c r="I45">
        <f>SUM(I36:I44)</f>
        <v>337</v>
      </c>
      <c r="J45">
        <f>SUM(J36:J44)</f>
        <v>165</v>
      </c>
      <c r="K45">
        <f t="shared" ref="K45:L45" si="14">SUM(K36:K44)</f>
        <v>308</v>
      </c>
      <c r="L45">
        <f t="shared" si="14"/>
        <v>300</v>
      </c>
      <c r="M45">
        <f t="shared" si="12"/>
        <v>-37</v>
      </c>
    </row>
    <row r="48" spans="1:13" x14ac:dyDescent="0.3">
      <c r="A48" t="s">
        <v>52</v>
      </c>
      <c r="B48">
        <f>B9+B18+B29+B40</f>
        <v>3054</v>
      </c>
      <c r="C48">
        <f t="shared" ref="C48:E48" si="15">C9+C18+C29+C40</f>
        <v>2627</v>
      </c>
      <c r="D48">
        <f t="shared" si="15"/>
        <v>2885</v>
      </c>
      <c r="E48">
        <f t="shared" si="15"/>
        <v>2635</v>
      </c>
      <c r="F48">
        <f>E48-B48</f>
        <v>-419</v>
      </c>
      <c r="I48">
        <f>I12+I21+I34+I45</f>
        <v>3054</v>
      </c>
      <c r="J48">
        <f t="shared" ref="J48:M48" si="16">J12+J21+J34+J45</f>
        <v>2627</v>
      </c>
      <c r="K48">
        <f t="shared" si="16"/>
        <v>2885</v>
      </c>
      <c r="L48">
        <f t="shared" si="16"/>
        <v>2635</v>
      </c>
      <c r="M48">
        <f t="shared" si="16"/>
        <v>-419</v>
      </c>
    </row>
    <row r="51" spans="8:17" ht="14.25" customHeight="1" x14ac:dyDescent="0.3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2" t="s">
        <v>117</v>
      </c>
      <c r="N51" s="7">
        <v>2023</v>
      </c>
      <c r="O51" s="7">
        <v>2024</v>
      </c>
      <c r="P51" s="7">
        <v>2025</v>
      </c>
      <c r="Q51" s="7">
        <v>2026</v>
      </c>
    </row>
    <row r="52" spans="8:17" x14ac:dyDescent="0.3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2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8:17" x14ac:dyDescent="0.3">
      <c r="H53" s="7" t="s">
        <v>79</v>
      </c>
      <c r="I53" s="8">
        <f t="shared" ref="I53:L58" si="19">I6+I15</f>
        <v>0</v>
      </c>
      <c r="J53" s="8">
        <f t="shared" si="19"/>
        <v>0</v>
      </c>
      <c r="K53" s="8">
        <f t="shared" si="19"/>
        <v>0</v>
      </c>
      <c r="L53" s="8">
        <f t="shared" si="19"/>
        <v>0</v>
      </c>
      <c r="M53" s="12"/>
      <c r="N53" s="5">
        <f>I53*100/B48</f>
        <v>0</v>
      </c>
      <c r="O53" s="5">
        <f t="shared" ref="O53:Q53" si="20">J53*100/C48</f>
        <v>0</v>
      </c>
      <c r="P53" s="5">
        <f t="shared" si="20"/>
        <v>0</v>
      </c>
      <c r="Q53" s="5">
        <f t="shared" si="20"/>
        <v>0</v>
      </c>
    </row>
    <row r="54" spans="8:17" x14ac:dyDescent="0.3">
      <c r="H54" s="7" t="s">
        <v>80</v>
      </c>
      <c r="I54" s="8">
        <f t="shared" si="19"/>
        <v>28</v>
      </c>
      <c r="J54" s="8">
        <f t="shared" si="19"/>
        <v>27</v>
      </c>
      <c r="K54" s="8">
        <f t="shared" si="19"/>
        <v>40</v>
      </c>
      <c r="L54" s="8">
        <f t="shared" si="19"/>
        <v>29</v>
      </c>
      <c r="M54" s="12"/>
      <c r="N54" s="5">
        <f>I54*100/B48</f>
        <v>0.91683038637851999</v>
      </c>
      <c r="O54" s="5">
        <f t="shared" ref="O54:Q54" si="21">J54*100/C48</f>
        <v>1.0277883517320137</v>
      </c>
      <c r="P54" s="5">
        <f t="shared" si="21"/>
        <v>1.3864818024263432</v>
      </c>
      <c r="Q54" s="5">
        <f t="shared" si="21"/>
        <v>1.1005692599620494</v>
      </c>
    </row>
    <row r="55" spans="8:17" x14ac:dyDescent="0.3">
      <c r="H55" s="7" t="s">
        <v>81</v>
      </c>
      <c r="I55" s="8">
        <f>I8+I17</f>
        <v>187</v>
      </c>
      <c r="J55" s="8">
        <f t="shared" si="19"/>
        <v>253</v>
      </c>
      <c r="K55" s="8">
        <f t="shared" si="19"/>
        <v>269</v>
      </c>
      <c r="L55" s="8">
        <f t="shared" si="19"/>
        <v>176</v>
      </c>
      <c r="M55" s="12"/>
      <c r="N55" s="5">
        <f>I55*100/B48</f>
        <v>6.1231172233136872</v>
      </c>
      <c r="O55" s="5">
        <f t="shared" ref="O55:Q55" si="22">J55*100/C48</f>
        <v>9.6307575180814613</v>
      </c>
      <c r="P55" s="5">
        <f t="shared" si="22"/>
        <v>9.3240901213171572</v>
      </c>
      <c r="Q55" s="5">
        <f t="shared" si="22"/>
        <v>6.6793168880455411</v>
      </c>
    </row>
    <row r="56" spans="8:17" x14ac:dyDescent="0.3">
      <c r="H56" s="7" t="s">
        <v>82</v>
      </c>
      <c r="I56" s="8">
        <f t="shared" si="19"/>
        <v>420</v>
      </c>
      <c r="J56" s="8">
        <f t="shared" si="19"/>
        <v>558</v>
      </c>
      <c r="K56" s="8">
        <f t="shared" si="19"/>
        <v>534</v>
      </c>
      <c r="L56" s="8">
        <f t="shared" si="19"/>
        <v>392</v>
      </c>
      <c r="M56" s="12"/>
      <c r="N56" s="5">
        <f>I56*100/B48</f>
        <v>13.7524557956778</v>
      </c>
      <c r="O56" s="5">
        <f t="shared" ref="O56:Q56" si="23">J56*100/C48</f>
        <v>21.240959269128282</v>
      </c>
      <c r="P56" s="5">
        <f t="shared" si="23"/>
        <v>18.509532062391681</v>
      </c>
      <c r="Q56" s="5">
        <f t="shared" si="23"/>
        <v>14.876660341555977</v>
      </c>
    </row>
    <row r="57" spans="8:17" x14ac:dyDescent="0.3">
      <c r="H57" s="7" t="s">
        <v>83</v>
      </c>
      <c r="I57" s="8">
        <f t="shared" si="19"/>
        <v>700</v>
      </c>
      <c r="J57" s="8">
        <f t="shared" si="19"/>
        <v>784</v>
      </c>
      <c r="K57" s="8">
        <f t="shared" si="19"/>
        <v>618</v>
      </c>
      <c r="L57" s="8">
        <f t="shared" si="19"/>
        <v>503</v>
      </c>
      <c r="M57" s="12"/>
      <c r="N57" s="5">
        <f>I57*100/B48</f>
        <v>22.920759659462998</v>
      </c>
      <c r="O57" s="5">
        <f t="shared" ref="O57:Q57" si="24">J57*100/C48</f>
        <v>29.843928435477732</v>
      </c>
      <c r="P57" s="5">
        <f t="shared" si="24"/>
        <v>21.421143847487002</v>
      </c>
      <c r="Q57" s="5">
        <f t="shared" si="24"/>
        <v>19.089184060721063</v>
      </c>
    </row>
    <row r="58" spans="8:17" x14ac:dyDescent="0.3">
      <c r="H58" s="7" t="s">
        <v>84</v>
      </c>
      <c r="I58" s="8">
        <f t="shared" si="19"/>
        <v>751</v>
      </c>
      <c r="J58" s="8">
        <f t="shared" si="19"/>
        <v>552</v>
      </c>
      <c r="K58" s="8">
        <f t="shared" si="19"/>
        <v>905</v>
      </c>
      <c r="L58" s="8">
        <f t="shared" si="19"/>
        <v>941</v>
      </c>
      <c r="M58" s="12"/>
      <c r="N58" s="5">
        <f>I58*100/B48</f>
        <v>24.590700720366733</v>
      </c>
      <c r="O58" s="5">
        <f t="shared" ref="O58:Q58" si="25">J58*100/C48</f>
        <v>21.012561857632281</v>
      </c>
      <c r="P58" s="5">
        <f t="shared" si="25"/>
        <v>31.369150779896014</v>
      </c>
      <c r="Q58" s="5">
        <f t="shared" si="25"/>
        <v>35.711574952561669</v>
      </c>
    </row>
    <row r="60" spans="8:17" x14ac:dyDescent="0.3">
      <c r="H60" t="s">
        <v>22</v>
      </c>
      <c r="I60">
        <f>SUM(I52:I58)</f>
        <v>2086</v>
      </c>
      <c r="J60">
        <f t="shared" ref="J60:Q60" si="26">SUM(J52:J58)</f>
        <v>2174</v>
      </c>
      <c r="K60">
        <f t="shared" si="26"/>
        <v>2366</v>
      </c>
      <c r="L60">
        <f t="shared" si="26"/>
        <v>2041</v>
      </c>
      <c r="N60" s="9">
        <f>SUM(N52:N58)</f>
        <v>68.303863785199752</v>
      </c>
      <c r="O60" s="5">
        <f t="shared" si="26"/>
        <v>82.755995432051762</v>
      </c>
      <c r="P60" s="5">
        <f t="shared" si="26"/>
        <v>82.010398613518205</v>
      </c>
      <c r="Q60" s="5">
        <f t="shared" si="26"/>
        <v>77.45730550284631</v>
      </c>
    </row>
    <row r="67" spans="8:17" ht="14.25" customHeight="1" x14ac:dyDescent="0.3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3" t="s">
        <v>117</v>
      </c>
      <c r="N67" s="6">
        <v>2023</v>
      </c>
      <c r="O67" s="6">
        <v>2024</v>
      </c>
      <c r="P67" s="6">
        <v>2025</v>
      </c>
      <c r="Q67" s="6">
        <v>2026</v>
      </c>
    </row>
    <row r="68" spans="8:17" x14ac:dyDescent="0.3">
      <c r="H68" s="6" t="s">
        <v>67</v>
      </c>
      <c r="I68">
        <f>I25+I36</f>
        <v>10</v>
      </c>
      <c r="J68">
        <f t="shared" ref="J68:L68" si="27">J25+J36</f>
        <v>0</v>
      </c>
      <c r="K68">
        <f t="shared" si="27"/>
        <v>0</v>
      </c>
      <c r="L68">
        <f t="shared" si="27"/>
        <v>9</v>
      </c>
      <c r="M68" s="13"/>
      <c r="N68" s="5">
        <f>I68*100/B48</f>
        <v>0.32743942370661427</v>
      </c>
      <c r="O68" s="5">
        <f t="shared" ref="O68:Q68" si="28">J68*100/C48</f>
        <v>0</v>
      </c>
      <c r="P68" s="5">
        <f t="shared" si="28"/>
        <v>0</v>
      </c>
      <c r="Q68" s="5">
        <f t="shared" si="28"/>
        <v>0.34155597722960152</v>
      </c>
    </row>
    <row r="69" spans="8:17" x14ac:dyDescent="0.3">
      <c r="H69" s="6" t="s">
        <v>68</v>
      </c>
      <c r="I69">
        <f t="shared" ref="I69:L76" si="29">I26+I37</f>
        <v>22</v>
      </c>
      <c r="J69">
        <f t="shared" si="29"/>
        <v>0</v>
      </c>
      <c r="K69">
        <f t="shared" si="29"/>
        <v>0</v>
      </c>
      <c r="L69">
        <f t="shared" si="29"/>
        <v>0</v>
      </c>
      <c r="M69" s="13"/>
      <c r="N69" s="5">
        <f>I69*100/B48</f>
        <v>0.72036673215455138</v>
      </c>
      <c r="O69" s="5">
        <f t="shared" ref="O69:Q69" si="30">J69*100/C48</f>
        <v>0</v>
      </c>
      <c r="P69" s="5">
        <f t="shared" si="30"/>
        <v>0</v>
      </c>
      <c r="Q69" s="5">
        <f t="shared" si="30"/>
        <v>0</v>
      </c>
    </row>
    <row r="70" spans="8:17" x14ac:dyDescent="0.3">
      <c r="H70" s="6" t="s">
        <v>69</v>
      </c>
      <c r="I70">
        <f t="shared" si="29"/>
        <v>200</v>
      </c>
      <c r="J70">
        <f t="shared" si="29"/>
        <v>0</v>
      </c>
      <c r="K70">
        <f t="shared" si="29"/>
        <v>102</v>
      </c>
      <c r="L70">
        <f t="shared" si="29"/>
        <v>103</v>
      </c>
      <c r="M70" s="13"/>
      <c r="N70" s="5">
        <f>I70*100/B48</f>
        <v>6.5487884741322855</v>
      </c>
      <c r="O70" s="5">
        <f t="shared" ref="O70:Q70" si="31">J70*100/C48</f>
        <v>0</v>
      </c>
      <c r="P70" s="5">
        <f t="shared" si="31"/>
        <v>3.535528596187175</v>
      </c>
      <c r="Q70" s="5">
        <f t="shared" si="31"/>
        <v>3.9089184060721061</v>
      </c>
    </row>
    <row r="71" spans="8:17" x14ac:dyDescent="0.3">
      <c r="H71" s="6" t="s">
        <v>70</v>
      </c>
      <c r="I71">
        <f t="shared" si="29"/>
        <v>108</v>
      </c>
      <c r="J71">
        <f t="shared" si="29"/>
        <v>0</v>
      </c>
      <c r="K71">
        <f t="shared" si="29"/>
        <v>27</v>
      </c>
      <c r="L71">
        <f t="shared" si="29"/>
        <v>37</v>
      </c>
      <c r="M71" s="13"/>
      <c r="N71" s="5">
        <f>I71*100/B48</f>
        <v>3.5363457760314341</v>
      </c>
      <c r="O71" s="5">
        <f t="shared" ref="O71:Q71" si="32">J71*100/C48</f>
        <v>0</v>
      </c>
      <c r="P71" s="5">
        <f t="shared" si="32"/>
        <v>0.93587521663778162</v>
      </c>
      <c r="Q71" s="5">
        <f t="shared" si="32"/>
        <v>1.4041745730550284</v>
      </c>
    </row>
    <row r="72" spans="8:17" x14ac:dyDescent="0.3">
      <c r="H72" s="6" t="s">
        <v>71</v>
      </c>
      <c r="I72">
        <f t="shared" si="29"/>
        <v>31</v>
      </c>
      <c r="J72">
        <f t="shared" si="29"/>
        <v>0</v>
      </c>
      <c r="K72">
        <f t="shared" si="29"/>
        <v>0</v>
      </c>
      <c r="L72">
        <f t="shared" si="29"/>
        <v>4</v>
      </c>
      <c r="M72" s="13"/>
      <c r="N72" s="5">
        <f>I72*100/B48</f>
        <v>1.0150622134905043</v>
      </c>
      <c r="O72" s="5">
        <f t="shared" ref="O72:Q72" si="33">J72*100/C48</f>
        <v>0</v>
      </c>
      <c r="P72" s="5">
        <f t="shared" si="33"/>
        <v>0</v>
      </c>
      <c r="Q72" s="5">
        <f t="shared" si="33"/>
        <v>0.15180265654648956</v>
      </c>
    </row>
    <row r="73" spans="8:17" x14ac:dyDescent="0.3">
      <c r="H73" s="6" t="s">
        <v>72</v>
      </c>
      <c r="I73">
        <f t="shared" si="29"/>
        <v>146</v>
      </c>
      <c r="J73">
        <f t="shared" si="29"/>
        <v>20</v>
      </c>
      <c r="K73">
        <f t="shared" si="29"/>
        <v>15</v>
      </c>
      <c r="L73">
        <f t="shared" si="29"/>
        <v>36</v>
      </c>
      <c r="M73" s="13"/>
      <c r="N73" s="5">
        <f>I73*100/B48</f>
        <v>4.7806155861165687</v>
      </c>
      <c r="O73" s="5">
        <f t="shared" ref="O73:Q73" si="34">J73*100/C48</f>
        <v>0.76132470498667681</v>
      </c>
      <c r="P73" s="5">
        <f t="shared" si="34"/>
        <v>0.51993067590987874</v>
      </c>
      <c r="Q73" s="5">
        <f t="shared" si="34"/>
        <v>1.3662239089184061</v>
      </c>
    </row>
    <row r="74" spans="8:17" x14ac:dyDescent="0.3">
      <c r="H74" s="6" t="s">
        <v>73</v>
      </c>
      <c r="I74">
        <f t="shared" si="29"/>
        <v>22</v>
      </c>
      <c r="J74">
        <f t="shared" si="29"/>
        <v>0</v>
      </c>
      <c r="K74">
        <f t="shared" si="29"/>
        <v>0</v>
      </c>
      <c r="L74">
        <f t="shared" si="29"/>
        <v>0</v>
      </c>
      <c r="M74" s="13"/>
      <c r="N74" s="5">
        <f>I74*100/B48</f>
        <v>0.72036673215455138</v>
      </c>
      <c r="O74" s="5">
        <f t="shared" ref="O74:Q74" si="35">J74*100/C48</f>
        <v>0</v>
      </c>
      <c r="P74" s="5">
        <f t="shared" si="35"/>
        <v>0</v>
      </c>
      <c r="Q74" s="5">
        <f t="shared" si="35"/>
        <v>0</v>
      </c>
    </row>
    <row r="75" spans="8:17" x14ac:dyDescent="0.3">
      <c r="H75" s="6" t="s">
        <v>74</v>
      </c>
      <c r="I75">
        <f t="shared" si="29"/>
        <v>40</v>
      </c>
      <c r="J75">
        <f t="shared" si="29"/>
        <v>0</v>
      </c>
      <c r="K75">
        <f t="shared" si="29"/>
        <v>0</v>
      </c>
      <c r="L75">
        <f t="shared" si="29"/>
        <v>0</v>
      </c>
      <c r="M75" s="13"/>
      <c r="N75" s="5">
        <f>I75*100/B48</f>
        <v>1.3097576948264571</v>
      </c>
      <c r="O75" s="5">
        <f t="shared" ref="O75:Q75" si="36">J75*100/C48</f>
        <v>0</v>
      </c>
      <c r="P75" s="5">
        <f t="shared" si="36"/>
        <v>0</v>
      </c>
      <c r="Q75" s="5">
        <f t="shared" si="36"/>
        <v>0</v>
      </c>
    </row>
    <row r="76" spans="8:17" x14ac:dyDescent="0.3">
      <c r="H76" s="6" t="s">
        <v>75</v>
      </c>
      <c r="I76">
        <f t="shared" si="29"/>
        <v>389</v>
      </c>
      <c r="J76">
        <f t="shared" si="29"/>
        <v>433</v>
      </c>
      <c r="K76">
        <f t="shared" si="29"/>
        <v>375</v>
      </c>
      <c r="L76">
        <f t="shared" si="29"/>
        <v>405</v>
      </c>
      <c r="M76" s="13"/>
      <c r="N76" s="5">
        <f>I76*100/B48</f>
        <v>12.737393582187295</v>
      </c>
      <c r="O76" s="5">
        <f t="shared" ref="O76:Q76" si="37">J76*100/C48</f>
        <v>16.482679862961554</v>
      </c>
      <c r="P76" s="5">
        <f t="shared" si="37"/>
        <v>12.998266897746968</v>
      </c>
      <c r="Q76" s="5">
        <f t="shared" si="37"/>
        <v>15.370018975332068</v>
      </c>
    </row>
    <row r="78" spans="8:17" x14ac:dyDescent="0.3">
      <c r="H78" t="s">
        <v>118</v>
      </c>
      <c r="I78">
        <f>SUM(I68:I76)</f>
        <v>968</v>
      </c>
      <c r="J78">
        <f t="shared" ref="J78:Q78" si="38">SUM(J68:J76)</f>
        <v>453</v>
      </c>
      <c r="K78">
        <f t="shared" si="38"/>
        <v>519</v>
      </c>
      <c r="L78">
        <f t="shared" si="38"/>
        <v>594</v>
      </c>
      <c r="N78" s="5">
        <f t="shared" si="38"/>
        <v>31.696136214800262</v>
      </c>
      <c r="O78" s="5">
        <f t="shared" si="38"/>
        <v>17.244004567948231</v>
      </c>
      <c r="P78" s="5">
        <f t="shared" si="38"/>
        <v>17.989601386481802</v>
      </c>
      <c r="Q78" s="5">
        <f t="shared" si="38"/>
        <v>22.542694497153697</v>
      </c>
    </row>
  </sheetData>
  <mergeCells count="4">
    <mergeCell ref="A1:F1"/>
    <mergeCell ref="H1:M1"/>
    <mergeCell ref="M51:M58"/>
    <mergeCell ref="M67:M76"/>
  </mergeCells>
  <conditionalFormatting sqref="C9">
    <cfRule type="cellIs" dxfId="250" priority="57" operator="greaterThan">
      <formula>$B$9</formula>
    </cfRule>
    <cfRule type="cellIs" dxfId="249" priority="56" operator="lessThan">
      <formula>$B$9</formula>
    </cfRule>
  </conditionalFormatting>
  <conditionalFormatting sqref="C18">
    <cfRule type="cellIs" dxfId="248" priority="51" operator="greaterThan">
      <formula>$B$9</formula>
    </cfRule>
    <cfRule type="cellIs" dxfId="247" priority="50" operator="lessThan">
      <formula>$B$9</formula>
    </cfRule>
    <cfRule type="cellIs" dxfId="246" priority="49" operator="greaterThan">
      <formula>$B$18</formula>
    </cfRule>
    <cfRule type="cellIs" dxfId="245" priority="48" operator="lessThan">
      <formula>$B$18</formula>
    </cfRule>
  </conditionalFormatting>
  <conditionalFormatting sqref="C29">
    <cfRule type="cellIs" dxfId="244" priority="41" operator="greaterThan">
      <formula>$B$29</formula>
    </cfRule>
    <cfRule type="cellIs" dxfId="243" priority="40" operator="lessThan">
      <formula>$B$29</formula>
    </cfRule>
  </conditionalFormatting>
  <conditionalFormatting sqref="C40">
    <cfRule type="cellIs" dxfId="242" priority="35" operator="greaterThan">
      <formula>$B$40</formula>
    </cfRule>
    <cfRule type="cellIs" dxfId="241" priority="34" operator="lessThan">
      <formula>$B$40</formula>
    </cfRule>
  </conditionalFormatting>
  <conditionalFormatting sqref="C42">
    <cfRule type="cellIs" dxfId="240" priority="5" operator="lessThan">
      <formula>$B$42</formula>
    </cfRule>
    <cfRule type="cellIs" dxfId="239" priority="6" operator="greaterThan">
      <formula>$B$42</formula>
    </cfRule>
  </conditionalFormatting>
  <conditionalFormatting sqref="C48">
    <cfRule type="cellIs" dxfId="238" priority="20" operator="greaterThan">
      <formula>$B$48</formula>
    </cfRule>
    <cfRule type="cellIs" dxfId="237" priority="19" operator="lessThan">
      <formula>$B$48</formula>
    </cfRule>
  </conditionalFormatting>
  <conditionalFormatting sqref="C20:F20">
    <cfRule type="cellIs" dxfId="236" priority="10" operator="greaterThan">
      <formula>$B$20</formula>
    </cfRule>
  </conditionalFormatting>
  <conditionalFormatting sqref="D9">
    <cfRule type="cellIs" dxfId="235" priority="55" operator="greaterThan">
      <formula>$C$9</formula>
    </cfRule>
    <cfRule type="cellIs" dxfId="234" priority="54" operator="lessThan">
      <formula>$C$9</formula>
    </cfRule>
  </conditionalFormatting>
  <conditionalFormatting sqref="D18">
    <cfRule type="cellIs" dxfId="233" priority="28" operator="lessThan">
      <formula>$C$18</formula>
    </cfRule>
    <cfRule type="cellIs" dxfId="232" priority="29" operator="greaterThan">
      <formula>$C$18</formula>
    </cfRule>
  </conditionalFormatting>
  <conditionalFormatting sqref="D29">
    <cfRule type="cellIs" dxfId="231" priority="39" operator="greaterThan">
      <formula>$C$29</formula>
    </cfRule>
    <cfRule type="cellIs" dxfId="230" priority="38" operator="lessThan">
      <formula>$C$29</formula>
    </cfRule>
  </conditionalFormatting>
  <conditionalFormatting sqref="D40">
    <cfRule type="cellIs" dxfId="229" priority="33" operator="greaterThan">
      <formula>$C$40</formula>
    </cfRule>
    <cfRule type="cellIs" dxfId="228" priority="32" operator="lessThan">
      <formula>$C$40</formula>
    </cfRule>
  </conditionalFormatting>
  <conditionalFormatting sqref="D42">
    <cfRule type="cellIs" dxfId="227" priority="3" operator="lessThan">
      <formula>$C$42</formula>
    </cfRule>
    <cfRule type="cellIs" dxfId="226" priority="4" operator="greaterThan">
      <formula>$C$42</formula>
    </cfRule>
  </conditionalFormatting>
  <conditionalFormatting sqref="D48">
    <cfRule type="cellIs" dxfId="225" priority="18" operator="greaterThan">
      <formula>$C$48</formula>
    </cfRule>
    <cfRule type="cellIs" dxfId="224" priority="17" operator="lessThan">
      <formula>$C$48</formula>
    </cfRule>
  </conditionalFormatting>
  <conditionalFormatting sqref="E9">
    <cfRule type="cellIs" dxfId="223" priority="53" operator="greaterThan">
      <formula>$D$9</formula>
    </cfRule>
    <cfRule type="cellIs" dxfId="222" priority="52" operator="lessThan">
      <formula>$D$9</formula>
    </cfRule>
  </conditionalFormatting>
  <conditionalFormatting sqref="E18">
    <cfRule type="cellIs" dxfId="221" priority="26" operator="lessThan">
      <formula>$D$18</formula>
    </cfRule>
    <cfRule type="cellIs" dxfId="220" priority="27" operator="greaterThan">
      <formula>$D$18</formula>
    </cfRule>
  </conditionalFormatting>
  <conditionalFormatting sqref="E29">
    <cfRule type="cellIs" dxfId="219" priority="37" operator="greaterThan">
      <formula>$D$29</formula>
    </cfRule>
    <cfRule type="cellIs" dxfId="218" priority="36" operator="lessThan">
      <formula>$D$29</formula>
    </cfRule>
  </conditionalFormatting>
  <conditionalFormatting sqref="E40">
    <cfRule type="cellIs" dxfId="217" priority="30" operator="lessThan">
      <formula>$D$40</formula>
    </cfRule>
    <cfRule type="cellIs" dxfId="216" priority="31" operator="greaterThan">
      <formula>$D$40</formula>
    </cfRule>
  </conditionalFormatting>
  <conditionalFormatting sqref="E42">
    <cfRule type="cellIs" dxfId="215" priority="2" operator="greaterThan">
      <formula>$D$42</formula>
    </cfRule>
    <cfRule type="cellIs" dxfId="214" priority="1" operator="lessThan">
      <formula>$D$42</formula>
    </cfRule>
  </conditionalFormatting>
  <conditionalFormatting sqref="E48">
    <cfRule type="cellIs" dxfId="213" priority="16" operator="greaterThan">
      <formula>$D$48</formula>
    </cfRule>
    <cfRule type="cellIs" dxfId="212" priority="15" operator="lessThan">
      <formula>$D$48</formula>
    </cfRule>
  </conditionalFormatting>
  <conditionalFormatting sqref="F5:F9">
    <cfRule type="cellIs" dxfId="211" priority="58" operator="greaterThan">
      <formula>0</formula>
    </cfRule>
    <cfRule type="cellIs" dxfId="210" priority="59" operator="lessThan">
      <formula>0</formula>
    </cfRule>
  </conditionalFormatting>
  <conditionalFormatting sqref="F6:F9">
    <cfRule type="cellIs" dxfId="209" priority="47" operator="lessThan">
      <formula>0</formula>
    </cfRule>
  </conditionalFormatting>
  <conditionalFormatting sqref="F14:F18">
    <cfRule type="cellIs" dxfId="208" priority="62" operator="greaterThan">
      <formula>0</formula>
    </cfRule>
    <cfRule type="cellIs" dxfId="207" priority="63" operator="lessThan">
      <formula>0</formula>
    </cfRule>
  </conditionalFormatting>
  <conditionalFormatting sqref="F15:F18">
    <cfRule type="cellIs" dxfId="206" priority="46" operator="lessThan">
      <formula>0</formula>
    </cfRule>
  </conditionalFormatting>
  <conditionalFormatting sqref="F25:F29">
    <cfRule type="cellIs" dxfId="205" priority="44" operator="greaterThan">
      <formula>0</formula>
    </cfRule>
    <cfRule type="cellIs" dxfId="204" priority="45" operator="lessThan">
      <formula>0</formula>
    </cfRule>
  </conditionalFormatting>
  <conditionalFormatting sqref="F26:F29">
    <cfRule type="cellIs" dxfId="203" priority="43" operator="lessThan">
      <formula>0</formula>
    </cfRule>
  </conditionalFormatting>
  <conditionalFormatting sqref="F36:F40">
    <cfRule type="cellIs" dxfId="202" priority="24" operator="greaterThan">
      <formula>0</formula>
    </cfRule>
    <cfRule type="cellIs" dxfId="201" priority="25" operator="lessThan">
      <formula>0</formula>
    </cfRule>
  </conditionalFormatting>
  <conditionalFormatting sqref="F37:F40">
    <cfRule type="cellIs" dxfId="200" priority="23" operator="lessThan">
      <formula>0</formula>
    </cfRule>
  </conditionalFormatting>
  <conditionalFormatting sqref="F42">
    <cfRule type="cellIs" dxfId="199" priority="8" operator="greaterThan">
      <formula>0</formula>
    </cfRule>
    <cfRule type="cellIs" dxfId="198" priority="9" operator="lessThan">
      <formula>0</formula>
    </cfRule>
    <cfRule type="cellIs" dxfId="197" priority="7" operator="lessThan">
      <formula>0</formula>
    </cfRule>
  </conditionalFormatting>
  <conditionalFormatting sqref="F48">
    <cfRule type="cellIs" dxfId="196" priority="22" operator="lessThan">
      <formula>0</formula>
    </cfRule>
  </conditionalFormatting>
  <conditionalFormatting sqref="F48:F52">
    <cfRule type="cellIs" dxfId="195" priority="21" operator="greaterThan">
      <formula>0</formula>
    </cfRule>
  </conditionalFormatting>
  <conditionalFormatting sqref="F49:F52">
    <cfRule type="cellIs" dxfId="194" priority="61" operator="lessThan">
      <formula>0</formula>
    </cfRule>
  </conditionalFormatting>
  <conditionalFormatting sqref="M5:M21">
    <cfRule type="cellIs" dxfId="193" priority="14" operator="greaterThan">
      <formula>0</formula>
    </cfRule>
    <cfRule type="cellIs" dxfId="192" priority="13" operator="lessThan">
      <formula>0</formula>
    </cfRule>
  </conditionalFormatting>
  <conditionalFormatting sqref="M25:M34 M36:M45">
    <cfRule type="cellIs" dxfId="191" priority="12" operator="greaterThan">
      <formula>0</formula>
    </cfRule>
    <cfRule type="cellIs" dxfId="190" priority="11" operator="lessThan">
      <formula>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B6543-7DFE-4142-B4E6-4FBE9379BE70}">
  <dimension ref="A1:Q78"/>
  <sheetViews>
    <sheetView topLeftCell="A55" workbookViewId="0">
      <selection activeCell="L45" sqref="L45"/>
    </sheetView>
  </sheetViews>
  <sheetFormatPr defaultRowHeight="14.4" x14ac:dyDescent="0.3"/>
  <cols>
    <col min="1" max="1" width="13.77734375" bestFit="1" customWidth="1"/>
    <col min="8" max="8" width="13.77734375" bestFit="1" customWidth="1"/>
  </cols>
  <sheetData>
    <row r="1" spans="1:13" x14ac:dyDescent="0.3">
      <c r="A1" s="11" t="s">
        <v>111</v>
      </c>
      <c r="B1" s="11"/>
      <c r="C1" s="11"/>
      <c r="D1" s="11"/>
      <c r="E1" s="11"/>
      <c r="F1" s="11"/>
      <c r="H1" s="11" t="s">
        <v>112</v>
      </c>
      <c r="I1" s="11"/>
      <c r="J1" s="11"/>
      <c r="K1" s="11"/>
      <c r="L1" s="11"/>
      <c r="M1" s="11"/>
    </row>
    <row r="2" spans="1:13" x14ac:dyDescent="0.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 x14ac:dyDescent="0.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 x14ac:dyDescent="0.3">
      <c r="A5" t="s">
        <v>3</v>
      </c>
      <c r="F5">
        <f>E5-B5</f>
        <v>0</v>
      </c>
      <c r="H5" t="s">
        <v>19</v>
      </c>
      <c r="M5">
        <f>L5-I5</f>
        <v>0</v>
      </c>
    </row>
    <row r="6" spans="1:13" x14ac:dyDescent="0.3">
      <c r="A6" t="s">
        <v>4</v>
      </c>
      <c r="D6">
        <v>4</v>
      </c>
      <c r="F6">
        <f t="shared" ref="F6:F9" si="0">E6-B6</f>
        <v>0</v>
      </c>
      <c r="H6" t="s">
        <v>20</v>
      </c>
      <c r="M6">
        <f t="shared" ref="M6:M12" si="1">L6-I6</f>
        <v>0</v>
      </c>
    </row>
    <row r="7" spans="1:13" x14ac:dyDescent="0.3">
      <c r="A7" t="s">
        <v>5</v>
      </c>
      <c r="B7">
        <v>354</v>
      </c>
      <c r="C7">
        <v>351</v>
      </c>
      <c r="D7">
        <v>388</v>
      </c>
      <c r="E7">
        <v>355</v>
      </c>
      <c r="F7">
        <f t="shared" si="0"/>
        <v>1</v>
      </c>
      <c r="H7" t="s">
        <v>21</v>
      </c>
      <c r="I7">
        <v>1</v>
      </c>
      <c r="J7">
        <v>2</v>
      </c>
      <c r="K7">
        <v>6</v>
      </c>
      <c r="L7">
        <v>8</v>
      </c>
      <c r="M7">
        <f t="shared" si="1"/>
        <v>7</v>
      </c>
    </row>
    <row r="8" spans="1:13" x14ac:dyDescent="0.3">
      <c r="A8" t="s">
        <v>6</v>
      </c>
      <c r="B8">
        <v>287</v>
      </c>
      <c r="C8">
        <v>216</v>
      </c>
      <c r="D8">
        <v>316</v>
      </c>
      <c r="E8">
        <v>300</v>
      </c>
      <c r="F8">
        <f t="shared" si="0"/>
        <v>13</v>
      </c>
      <c r="H8" t="s">
        <v>23</v>
      </c>
      <c r="I8">
        <v>29</v>
      </c>
      <c r="J8">
        <v>32</v>
      </c>
      <c r="K8">
        <v>63</v>
      </c>
      <c r="L8">
        <v>57</v>
      </c>
      <c r="M8">
        <f t="shared" si="1"/>
        <v>28</v>
      </c>
    </row>
    <row r="9" spans="1:13" x14ac:dyDescent="0.3">
      <c r="A9" t="s">
        <v>22</v>
      </c>
      <c r="B9">
        <f>SUM(B5:B8)</f>
        <v>641</v>
      </c>
      <c r="C9">
        <f>SUM(C5:C8)</f>
        <v>567</v>
      </c>
      <c r="D9">
        <f>SUM(D5:D8)</f>
        <v>708</v>
      </c>
      <c r="E9">
        <f>SUM(E5:E8)</f>
        <v>655</v>
      </c>
      <c r="F9">
        <f t="shared" si="0"/>
        <v>14</v>
      </c>
      <c r="H9" t="s">
        <v>24</v>
      </c>
      <c r="I9">
        <v>97</v>
      </c>
      <c r="J9">
        <v>118</v>
      </c>
      <c r="K9">
        <v>135</v>
      </c>
      <c r="L9">
        <v>133</v>
      </c>
      <c r="M9">
        <f t="shared" si="1"/>
        <v>36</v>
      </c>
    </row>
    <row r="10" spans="1:13" x14ac:dyDescent="0.3">
      <c r="H10" t="s">
        <v>25</v>
      </c>
      <c r="I10">
        <v>243</v>
      </c>
      <c r="J10">
        <v>209</v>
      </c>
      <c r="K10">
        <v>214</v>
      </c>
      <c r="L10">
        <v>170</v>
      </c>
      <c r="M10">
        <f t="shared" si="1"/>
        <v>-73</v>
      </c>
    </row>
    <row r="11" spans="1:13" x14ac:dyDescent="0.3">
      <c r="H11" t="s">
        <v>26</v>
      </c>
      <c r="I11">
        <v>271</v>
      </c>
      <c r="J11">
        <v>206</v>
      </c>
      <c r="K11">
        <v>290</v>
      </c>
      <c r="L11">
        <v>287</v>
      </c>
      <c r="M11">
        <f t="shared" si="1"/>
        <v>16</v>
      </c>
    </row>
    <row r="12" spans="1:13" x14ac:dyDescent="0.3">
      <c r="H12" t="s">
        <v>22</v>
      </c>
      <c r="I12">
        <f>SUM(I5:I11)</f>
        <v>641</v>
      </c>
      <c r="J12">
        <f t="shared" ref="J12:L12" si="2">SUM(J5:J11)</f>
        <v>567</v>
      </c>
      <c r="K12">
        <f t="shared" si="2"/>
        <v>708</v>
      </c>
      <c r="L12">
        <f t="shared" si="2"/>
        <v>655</v>
      </c>
      <c r="M12">
        <f t="shared" si="1"/>
        <v>14</v>
      </c>
    </row>
    <row r="14" spans="1:13" x14ac:dyDescent="0.3">
      <c r="A14" t="s">
        <v>7</v>
      </c>
      <c r="F14">
        <f>E14-B14</f>
        <v>0</v>
      </c>
      <c r="H14" t="s">
        <v>27</v>
      </c>
      <c r="M14">
        <f>L14-I14</f>
        <v>0</v>
      </c>
    </row>
    <row r="15" spans="1:13" x14ac:dyDescent="0.3">
      <c r="A15" t="s">
        <v>8</v>
      </c>
      <c r="D15">
        <v>23</v>
      </c>
      <c r="F15">
        <f t="shared" ref="F15:F17" si="3">E15-B15</f>
        <v>0</v>
      </c>
      <c r="H15" t="s">
        <v>28</v>
      </c>
      <c r="M15">
        <f t="shared" ref="M15:M21" si="4">L15-I15</f>
        <v>0</v>
      </c>
    </row>
    <row r="16" spans="1:13" x14ac:dyDescent="0.3">
      <c r="A16" t="s">
        <v>9</v>
      </c>
      <c r="B16">
        <v>406</v>
      </c>
      <c r="C16">
        <v>321</v>
      </c>
      <c r="D16">
        <v>210</v>
      </c>
      <c r="E16">
        <v>342</v>
      </c>
      <c r="F16">
        <f t="shared" si="3"/>
        <v>-64</v>
      </c>
      <c r="H16" t="s">
        <v>29</v>
      </c>
      <c r="I16">
        <v>6</v>
      </c>
      <c r="J16">
        <v>5</v>
      </c>
      <c r="K16">
        <v>10</v>
      </c>
      <c r="L16">
        <v>6</v>
      </c>
      <c r="M16">
        <f t="shared" si="4"/>
        <v>0</v>
      </c>
    </row>
    <row r="17" spans="1:17" x14ac:dyDescent="0.3">
      <c r="A17" t="s">
        <v>10</v>
      </c>
      <c r="B17">
        <v>283</v>
      </c>
      <c r="C17">
        <v>313</v>
      </c>
      <c r="D17">
        <v>426</v>
      </c>
      <c r="E17">
        <v>299</v>
      </c>
      <c r="F17">
        <f t="shared" si="3"/>
        <v>16</v>
      </c>
      <c r="H17" t="s">
        <v>30</v>
      </c>
      <c r="I17">
        <v>32</v>
      </c>
      <c r="J17">
        <v>51</v>
      </c>
      <c r="K17">
        <v>40</v>
      </c>
      <c r="L17">
        <v>47</v>
      </c>
      <c r="M17">
        <f t="shared" si="4"/>
        <v>15</v>
      </c>
    </row>
    <row r="18" spans="1:17" x14ac:dyDescent="0.3">
      <c r="A18" t="s">
        <v>22</v>
      </c>
      <c r="B18">
        <f>SUM(B14:B17)</f>
        <v>689</v>
      </c>
      <c r="C18">
        <f t="shared" ref="C18:F18" si="5">SUM(C14:C17)</f>
        <v>634</v>
      </c>
      <c r="D18" s="4">
        <f t="shared" si="5"/>
        <v>659</v>
      </c>
      <c r="E18" s="4">
        <f t="shared" si="5"/>
        <v>641</v>
      </c>
      <c r="F18" s="4">
        <f t="shared" si="5"/>
        <v>-48</v>
      </c>
      <c r="H18" t="s">
        <v>31</v>
      </c>
      <c r="I18">
        <v>151</v>
      </c>
      <c r="J18">
        <v>118</v>
      </c>
      <c r="K18">
        <v>69</v>
      </c>
      <c r="L18">
        <v>105</v>
      </c>
      <c r="M18">
        <f t="shared" si="4"/>
        <v>-46</v>
      </c>
    </row>
    <row r="19" spans="1:17" x14ac:dyDescent="0.3">
      <c r="H19" t="s">
        <v>32</v>
      </c>
      <c r="I19">
        <v>290</v>
      </c>
      <c r="J19">
        <v>175</v>
      </c>
      <c r="K19">
        <v>155</v>
      </c>
      <c r="L19">
        <v>216</v>
      </c>
      <c r="M19">
        <f t="shared" si="4"/>
        <v>-74</v>
      </c>
    </row>
    <row r="20" spans="1:17" x14ac:dyDescent="0.3">
      <c r="A20" t="s">
        <v>85</v>
      </c>
      <c r="B20">
        <f>B9+B18</f>
        <v>1330</v>
      </c>
      <c r="C20">
        <f t="shared" ref="C20:F20" si="6">C9+C18</f>
        <v>1201</v>
      </c>
      <c r="D20">
        <f t="shared" si="6"/>
        <v>1367</v>
      </c>
      <c r="E20">
        <f t="shared" si="6"/>
        <v>1296</v>
      </c>
      <c r="F20" s="4">
        <f t="shared" si="6"/>
        <v>-34</v>
      </c>
      <c r="H20" t="s">
        <v>33</v>
      </c>
      <c r="I20">
        <v>210</v>
      </c>
      <c r="J20">
        <v>285</v>
      </c>
      <c r="K20">
        <v>385</v>
      </c>
      <c r="L20">
        <v>267</v>
      </c>
      <c r="M20">
        <f t="shared" si="4"/>
        <v>57</v>
      </c>
    </row>
    <row r="21" spans="1:17" x14ac:dyDescent="0.3">
      <c r="H21" t="s">
        <v>22</v>
      </c>
      <c r="I21">
        <f>SUM(I14:I20)</f>
        <v>689</v>
      </c>
      <c r="J21">
        <f t="shared" ref="J21:L21" si="7">SUM(J14:J20)</f>
        <v>634</v>
      </c>
      <c r="K21">
        <f t="shared" si="7"/>
        <v>659</v>
      </c>
      <c r="L21">
        <f t="shared" si="7"/>
        <v>641</v>
      </c>
      <c r="M21">
        <f t="shared" si="4"/>
        <v>-48</v>
      </c>
    </row>
    <row r="22" spans="1:17" x14ac:dyDescent="0.3">
      <c r="Q22" s="4"/>
    </row>
    <row r="23" spans="1:17" x14ac:dyDescent="0.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7" x14ac:dyDescent="0.3">
      <c r="A25" t="s">
        <v>11</v>
      </c>
      <c r="F25">
        <f>E25-B25</f>
        <v>0</v>
      </c>
      <c r="H25" t="s">
        <v>34</v>
      </c>
      <c r="M25">
        <f>L25-I25</f>
        <v>0</v>
      </c>
    </row>
    <row r="26" spans="1:17" x14ac:dyDescent="0.3">
      <c r="A26" t="s">
        <v>12</v>
      </c>
      <c r="F26">
        <f t="shared" ref="F26:F28" si="8">E26-B26</f>
        <v>0</v>
      </c>
      <c r="H26" t="s">
        <v>35</v>
      </c>
      <c r="M26">
        <f t="shared" ref="M26:M34" si="9">L26-I26</f>
        <v>0</v>
      </c>
    </row>
    <row r="27" spans="1:17" x14ac:dyDescent="0.3">
      <c r="A27" t="s">
        <v>13</v>
      </c>
      <c r="B27">
        <v>375</v>
      </c>
      <c r="C27">
        <v>214</v>
      </c>
      <c r="D27">
        <v>141</v>
      </c>
      <c r="E27">
        <v>160</v>
      </c>
      <c r="F27">
        <f t="shared" si="8"/>
        <v>-215</v>
      </c>
      <c r="H27" t="s">
        <v>36</v>
      </c>
      <c r="M27">
        <f t="shared" si="9"/>
        <v>0</v>
      </c>
    </row>
    <row r="28" spans="1:17" x14ac:dyDescent="0.3">
      <c r="A28" t="s">
        <v>14</v>
      </c>
      <c r="B28">
        <v>276</v>
      </c>
      <c r="C28">
        <v>135</v>
      </c>
      <c r="D28">
        <v>264</v>
      </c>
      <c r="E28">
        <v>140</v>
      </c>
      <c r="F28">
        <f t="shared" si="8"/>
        <v>-136</v>
      </c>
      <c r="H28" t="s">
        <v>37</v>
      </c>
      <c r="M28">
        <f t="shared" si="9"/>
        <v>0</v>
      </c>
    </row>
    <row r="29" spans="1:17" x14ac:dyDescent="0.3">
      <c r="A29" t="s">
        <v>22</v>
      </c>
      <c r="B29">
        <f>SUM(B25:B28)</f>
        <v>651</v>
      </c>
      <c r="C29">
        <f>SUM(C25:C28)</f>
        <v>349</v>
      </c>
      <c r="D29">
        <f>SUM(D25:D28)</f>
        <v>405</v>
      </c>
      <c r="E29">
        <f>SUM(E25:E28)</f>
        <v>300</v>
      </c>
      <c r="F29" s="4">
        <f>SUM(F25:F28)</f>
        <v>-351</v>
      </c>
      <c r="H29" t="s">
        <v>38</v>
      </c>
      <c r="I29">
        <v>19</v>
      </c>
      <c r="M29">
        <f t="shared" si="9"/>
        <v>-19</v>
      </c>
    </row>
    <row r="30" spans="1:17" x14ac:dyDescent="0.3">
      <c r="H30" t="s">
        <v>39</v>
      </c>
      <c r="I30">
        <v>21</v>
      </c>
      <c r="J30">
        <v>14</v>
      </c>
      <c r="M30">
        <f t="shared" si="9"/>
        <v>-21</v>
      </c>
    </row>
    <row r="31" spans="1:17" x14ac:dyDescent="0.3">
      <c r="H31" t="s">
        <v>40</v>
      </c>
      <c r="I31">
        <v>23</v>
      </c>
      <c r="M31">
        <f t="shared" si="9"/>
        <v>-23</v>
      </c>
    </row>
    <row r="32" spans="1:17" x14ac:dyDescent="0.3">
      <c r="H32" t="s">
        <v>41</v>
      </c>
      <c r="I32">
        <v>10</v>
      </c>
      <c r="M32">
        <f t="shared" si="9"/>
        <v>-10</v>
      </c>
    </row>
    <row r="33" spans="1:13" x14ac:dyDescent="0.3">
      <c r="H33" t="s">
        <v>42</v>
      </c>
      <c r="I33">
        <v>578</v>
      </c>
      <c r="J33">
        <v>335</v>
      </c>
      <c r="K33">
        <v>405</v>
      </c>
      <c r="L33">
        <v>300</v>
      </c>
      <c r="M33">
        <f t="shared" si="9"/>
        <v>-278</v>
      </c>
    </row>
    <row r="34" spans="1:13" x14ac:dyDescent="0.3">
      <c r="H34" t="s">
        <v>22</v>
      </c>
      <c r="I34">
        <f>SUM(I25:I33)</f>
        <v>651</v>
      </c>
      <c r="J34">
        <f t="shared" ref="J34:L34" si="10">SUM(J25:J33)</f>
        <v>349</v>
      </c>
      <c r="K34">
        <f t="shared" si="10"/>
        <v>405</v>
      </c>
      <c r="L34">
        <f t="shared" si="10"/>
        <v>300</v>
      </c>
      <c r="M34">
        <f t="shared" si="9"/>
        <v>-351</v>
      </c>
    </row>
    <row r="36" spans="1:13" x14ac:dyDescent="0.3">
      <c r="A36" t="s">
        <v>15</v>
      </c>
      <c r="F36">
        <f>E36-B36</f>
        <v>0</v>
      </c>
      <c r="H36" t="s">
        <v>43</v>
      </c>
      <c r="M36">
        <f>L36-I36</f>
        <v>0</v>
      </c>
    </row>
    <row r="37" spans="1:13" x14ac:dyDescent="0.3">
      <c r="A37" t="s">
        <v>16</v>
      </c>
      <c r="B37">
        <v>202</v>
      </c>
      <c r="C37">
        <v>195</v>
      </c>
      <c r="D37">
        <v>199</v>
      </c>
      <c r="E37">
        <v>97</v>
      </c>
      <c r="F37">
        <f t="shared" ref="F37:F39" si="11">E37-B37</f>
        <v>-105</v>
      </c>
      <c r="H37" t="s">
        <v>44</v>
      </c>
      <c r="M37">
        <f t="shared" ref="M37:M45" si="12">L37-I37</f>
        <v>0</v>
      </c>
    </row>
    <row r="38" spans="1:13" x14ac:dyDescent="0.3">
      <c r="A38" t="s">
        <v>17</v>
      </c>
      <c r="B38">
        <v>299</v>
      </c>
      <c r="C38">
        <v>164</v>
      </c>
      <c r="D38">
        <v>79</v>
      </c>
      <c r="E38">
        <v>107</v>
      </c>
      <c r="F38">
        <f t="shared" si="11"/>
        <v>-192</v>
      </c>
      <c r="H38" t="s">
        <v>45</v>
      </c>
      <c r="I38">
        <v>142</v>
      </c>
      <c r="J38">
        <v>129</v>
      </c>
      <c r="K38">
        <v>134</v>
      </c>
      <c r="L38">
        <v>65</v>
      </c>
      <c r="M38">
        <f t="shared" si="12"/>
        <v>-77</v>
      </c>
    </row>
    <row r="39" spans="1:13" x14ac:dyDescent="0.3">
      <c r="A39" t="s">
        <v>18</v>
      </c>
      <c r="B39">
        <v>362</v>
      </c>
      <c r="C39">
        <v>205</v>
      </c>
      <c r="D39">
        <v>297</v>
      </c>
      <c r="E39">
        <v>175</v>
      </c>
      <c r="F39">
        <f t="shared" si="11"/>
        <v>-187</v>
      </c>
      <c r="H39" t="s">
        <v>46</v>
      </c>
      <c r="I39">
        <v>44</v>
      </c>
      <c r="J39">
        <v>42</v>
      </c>
      <c r="K39">
        <v>47</v>
      </c>
      <c r="L39">
        <v>11</v>
      </c>
      <c r="M39">
        <f t="shared" si="12"/>
        <v>-33</v>
      </c>
    </row>
    <row r="40" spans="1:13" x14ac:dyDescent="0.3">
      <c r="A40" t="s">
        <v>22</v>
      </c>
      <c r="B40">
        <f>SUM(B36:B39)</f>
        <v>863</v>
      </c>
      <c r="C40">
        <f>SUM(C36:C39)</f>
        <v>564</v>
      </c>
      <c r="D40">
        <f>SUM(D36:D39)</f>
        <v>575</v>
      </c>
      <c r="E40">
        <f>SUM(E36:E39)</f>
        <v>379</v>
      </c>
      <c r="F40" s="4">
        <f>SUM(F36:F39)</f>
        <v>-484</v>
      </c>
      <c r="H40" t="s">
        <v>47</v>
      </c>
      <c r="M40">
        <f t="shared" si="12"/>
        <v>0</v>
      </c>
    </row>
    <row r="41" spans="1:13" x14ac:dyDescent="0.3">
      <c r="H41" t="s">
        <v>48</v>
      </c>
      <c r="I41">
        <v>24</v>
      </c>
      <c r="J41">
        <v>30</v>
      </c>
      <c r="K41">
        <v>18</v>
      </c>
      <c r="L41">
        <v>21</v>
      </c>
      <c r="M41">
        <f t="shared" si="12"/>
        <v>-3</v>
      </c>
    </row>
    <row r="42" spans="1:13" x14ac:dyDescent="0.3">
      <c r="A42" t="s">
        <v>54</v>
      </c>
      <c r="B42">
        <f>B29+B40</f>
        <v>1514</v>
      </c>
      <c r="C42">
        <f t="shared" ref="C42:E42" si="13">C29+C40</f>
        <v>913</v>
      </c>
      <c r="D42">
        <f t="shared" si="13"/>
        <v>980</v>
      </c>
      <c r="E42">
        <f t="shared" si="13"/>
        <v>679</v>
      </c>
      <c r="F42" s="4">
        <f>E42-B42</f>
        <v>-835</v>
      </c>
      <c r="H42" t="s">
        <v>49</v>
      </c>
      <c r="M42">
        <f t="shared" si="12"/>
        <v>0</v>
      </c>
    </row>
    <row r="43" spans="1:13" x14ac:dyDescent="0.3">
      <c r="H43" t="s">
        <v>50</v>
      </c>
      <c r="M43">
        <f t="shared" si="12"/>
        <v>0</v>
      </c>
    </row>
    <row r="44" spans="1:13" x14ac:dyDescent="0.3">
      <c r="H44" t="s">
        <v>51</v>
      </c>
      <c r="I44">
        <v>653</v>
      </c>
      <c r="J44">
        <v>363</v>
      </c>
      <c r="K44">
        <v>376</v>
      </c>
      <c r="L44">
        <v>282</v>
      </c>
      <c r="M44">
        <f t="shared" si="12"/>
        <v>-371</v>
      </c>
    </row>
    <row r="45" spans="1:13" x14ac:dyDescent="0.3">
      <c r="H45" t="s">
        <v>22</v>
      </c>
      <c r="I45">
        <f>SUM(I36:I44)</f>
        <v>863</v>
      </c>
      <c r="J45">
        <f>SUM(J36:J44)</f>
        <v>564</v>
      </c>
      <c r="K45">
        <f t="shared" ref="K45:L45" si="14">SUM(K36:K44)</f>
        <v>575</v>
      </c>
      <c r="L45">
        <f t="shared" si="14"/>
        <v>379</v>
      </c>
      <c r="M45">
        <f t="shared" si="12"/>
        <v>-484</v>
      </c>
    </row>
    <row r="48" spans="1:13" x14ac:dyDescent="0.3">
      <c r="A48" t="s">
        <v>52</v>
      </c>
      <c r="B48">
        <f>B9+B18+B29+B40</f>
        <v>2844</v>
      </c>
      <c r="C48">
        <f t="shared" ref="C48:E48" si="15">C9+C18+C29+C40</f>
        <v>2114</v>
      </c>
      <c r="D48">
        <f t="shared" si="15"/>
        <v>2347</v>
      </c>
      <c r="E48">
        <f t="shared" si="15"/>
        <v>1975</v>
      </c>
      <c r="F48">
        <f>E48-B48</f>
        <v>-869</v>
      </c>
      <c r="I48">
        <f>I12+I21+I34+I45</f>
        <v>2844</v>
      </c>
      <c r="J48">
        <f t="shared" ref="J48:M48" si="16">J12+J21+J34+J45</f>
        <v>2114</v>
      </c>
      <c r="K48">
        <f t="shared" si="16"/>
        <v>2347</v>
      </c>
      <c r="L48">
        <f t="shared" si="16"/>
        <v>1975</v>
      </c>
      <c r="M48">
        <f t="shared" si="16"/>
        <v>-869</v>
      </c>
    </row>
    <row r="51" spans="8:17" ht="14.25" customHeight="1" x14ac:dyDescent="0.3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2" t="s">
        <v>117</v>
      </c>
      <c r="N51" s="7">
        <v>2023</v>
      </c>
      <c r="O51" s="7">
        <v>2024</v>
      </c>
      <c r="P51" s="7">
        <v>2025</v>
      </c>
      <c r="Q51" s="7">
        <v>2026</v>
      </c>
    </row>
    <row r="52" spans="8:17" x14ac:dyDescent="0.3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2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8:17" x14ac:dyDescent="0.3">
      <c r="H53" s="7" t="s">
        <v>79</v>
      </c>
      <c r="I53" s="8">
        <f t="shared" ref="I53:L58" si="19">I6+I15</f>
        <v>0</v>
      </c>
      <c r="J53" s="8">
        <f t="shared" si="19"/>
        <v>0</v>
      </c>
      <c r="K53" s="8">
        <f t="shared" si="19"/>
        <v>0</v>
      </c>
      <c r="L53" s="8">
        <f t="shared" si="19"/>
        <v>0</v>
      </c>
      <c r="M53" s="12"/>
      <c r="N53" s="5">
        <f>I53*100/B48</f>
        <v>0</v>
      </c>
      <c r="O53" s="5">
        <f t="shared" ref="O53:Q53" si="20">J53*100/C48</f>
        <v>0</v>
      </c>
      <c r="P53" s="5">
        <f t="shared" si="20"/>
        <v>0</v>
      </c>
      <c r="Q53" s="5">
        <f t="shared" si="20"/>
        <v>0</v>
      </c>
    </row>
    <row r="54" spans="8:17" x14ac:dyDescent="0.3">
      <c r="H54" s="7" t="s">
        <v>80</v>
      </c>
      <c r="I54" s="8">
        <f t="shared" si="19"/>
        <v>7</v>
      </c>
      <c r="J54" s="8">
        <f t="shared" si="19"/>
        <v>7</v>
      </c>
      <c r="K54" s="8">
        <f t="shared" si="19"/>
        <v>16</v>
      </c>
      <c r="L54" s="8">
        <f t="shared" si="19"/>
        <v>14</v>
      </c>
      <c r="M54" s="12"/>
      <c r="N54" s="5">
        <f>I54*100/B48</f>
        <v>0.24613220815752462</v>
      </c>
      <c r="O54" s="5">
        <f t="shared" ref="O54:Q54" si="21">J54*100/C48</f>
        <v>0.33112582781456956</v>
      </c>
      <c r="P54" s="5">
        <f t="shared" si="21"/>
        <v>0.68172134639965909</v>
      </c>
      <c r="Q54" s="5">
        <f t="shared" si="21"/>
        <v>0.70886075949367089</v>
      </c>
    </row>
    <row r="55" spans="8:17" x14ac:dyDescent="0.3">
      <c r="H55" s="7" t="s">
        <v>81</v>
      </c>
      <c r="I55" s="8">
        <f>I8+I17</f>
        <v>61</v>
      </c>
      <c r="J55" s="8">
        <f t="shared" si="19"/>
        <v>83</v>
      </c>
      <c r="K55" s="8">
        <f t="shared" si="19"/>
        <v>103</v>
      </c>
      <c r="L55" s="8">
        <f t="shared" si="19"/>
        <v>104</v>
      </c>
      <c r="M55" s="12"/>
      <c r="N55" s="5">
        <f>I55*100/B48</f>
        <v>2.1448663853727146</v>
      </c>
      <c r="O55" s="5">
        <f t="shared" ref="O55:Q55" si="22">J55*100/C48</f>
        <v>3.9262062440870387</v>
      </c>
      <c r="P55" s="5">
        <f t="shared" si="22"/>
        <v>4.3885811674478061</v>
      </c>
      <c r="Q55" s="5">
        <f t="shared" si="22"/>
        <v>5.2658227848101262</v>
      </c>
    </row>
    <row r="56" spans="8:17" x14ac:dyDescent="0.3">
      <c r="H56" s="7" t="s">
        <v>82</v>
      </c>
      <c r="I56" s="8">
        <f t="shared" si="19"/>
        <v>248</v>
      </c>
      <c r="J56" s="8">
        <f t="shared" si="19"/>
        <v>236</v>
      </c>
      <c r="K56" s="8">
        <f t="shared" si="19"/>
        <v>204</v>
      </c>
      <c r="L56" s="8">
        <f t="shared" si="19"/>
        <v>238</v>
      </c>
      <c r="M56" s="12"/>
      <c r="N56" s="5">
        <f>I56*100/B48</f>
        <v>8.7201125175808727</v>
      </c>
      <c r="O56" s="5">
        <f t="shared" ref="O56:Q56" si="23">J56*100/C48</f>
        <v>11.163670766319774</v>
      </c>
      <c r="P56" s="5">
        <f t="shared" si="23"/>
        <v>8.6919471665956536</v>
      </c>
      <c r="Q56" s="5">
        <f t="shared" si="23"/>
        <v>12.050632911392405</v>
      </c>
    </row>
    <row r="57" spans="8:17" x14ac:dyDescent="0.3">
      <c r="H57" s="7" t="s">
        <v>83</v>
      </c>
      <c r="I57" s="8">
        <f t="shared" si="19"/>
        <v>533</v>
      </c>
      <c r="J57" s="8">
        <f t="shared" si="19"/>
        <v>384</v>
      </c>
      <c r="K57" s="8">
        <f t="shared" si="19"/>
        <v>369</v>
      </c>
      <c r="L57" s="8">
        <f t="shared" si="19"/>
        <v>386</v>
      </c>
      <c r="M57" s="12"/>
      <c r="N57" s="5">
        <f>I57*100/B48</f>
        <v>18.741209563994374</v>
      </c>
      <c r="O57" s="5">
        <f t="shared" ref="O57:Q57" si="24">J57*100/C48</f>
        <v>18.164616840113528</v>
      </c>
      <c r="P57" s="5">
        <f t="shared" si="24"/>
        <v>15.722198551342139</v>
      </c>
      <c r="Q57" s="5">
        <f t="shared" si="24"/>
        <v>19.544303797468356</v>
      </c>
    </row>
    <row r="58" spans="8:17" x14ac:dyDescent="0.3">
      <c r="H58" s="7" t="s">
        <v>84</v>
      </c>
      <c r="I58" s="8">
        <f t="shared" si="19"/>
        <v>481</v>
      </c>
      <c r="J58" s="8">
        <f t="shared" si="19"/>
        <v>491</v>
      </c>
      <c r="K58" s="8">
        <f t="shared" si="19"/>
        <v>675</v>
      </c>
      <c r="L58" s="8">
        <f t="shared" si="19"/>
        <v>554</v>
      </c>
      <c r="M58" s="12"/>
      <c r="N58" s="5">
        <f>I58*100/B48</f>
        <v>16.91279887482419</v>
      </c>
      <c r="O58" s="5">
        <f t="shared" ref="O58:Q58" si="25">J58*100/C48</f>
        <v>23.226111636707664</v>
      </c>
      <c r="P58" s="5">
        <f t="shared" si="25"/>
        <v>28.760119301235619</v>
      </c>
      <c r="Q58" s="5">
        <f t="shared" si="25"/>
        <v>28.050632911392405</v>
      </c>
    </row>
    <row r="60" spans="8:17" x14ac:dyDescent="0.3">
      <c r="H60" t="s">
        <v>22</v>
      </c>
      <c r="I60">
        <f>SUM(I52:I58)</f>
        <v>1330</v>
      </c>
      <c r="J60">
        <f t="shared" ref="J60:Q60" si="26">SUM(J52:J58)</f>
        <v>1201</v>
      </c>
      <c r="K60">
        <f t="shared" si="26"/>
        <v>1367</v>
      </c>
      <c r="L60">
        <f t="shared" si="26"/>
        <v>1296</v>
      </c>
      <c r="N60" s="9">
        <f>SUM(N52:N58)</f>
        <v>46.765119549929679</v>
      </c>
      <c r="O60" s="5">
        <f t="shared" si="26"/>
        <v>56.811731315042572</v>
      </c>
      <c r="P60" s="5">
        <f t="shared" si="26"/>
        <v>58.244567533020877</v>
      </c>
      <c r="Q60" s="5">
        <f t="shared" si="26"/>
        <v>65.620253164556971</v>
      </c>
    </row>
    <row r="67" spans="8:17" ht="14.25" customHeight="1" x14ac:dyDescent="0.3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3" t="s">
        <v>117</v>
      </c>
      <c r="N67" s="6">
        <v>2023</v>
      </c>
      <c r="O67" s="6">
        <v>2024</v>
      </c>
      <c r="P67" s="6">
        <v>2025</v>
      </c>
      <c r="Q67" s="6">
        <v>2026</v>
      </c>
    </row>
    <row r="68" spans="8:17" x14ac:dyDescent="0.3">
      <c r="H68" s="6" t="s">
        <v>67</v>
      </c>
      <c r="I68">
        <f>I25+I36</f>
        <v>0</v>
      </c>
      <c r="J68">
        <f t="shared" ref="J68:L68" si="27">J25+J36</f>
        <v>0</v>
      </c>
      <c r="K68">
        <f t="shared" si="27"/>
        <v>0</v>
      </c>
      <c r="L68">
        <f t="shared" si="27"/>
        <v>0</v>
      </c>
      <c r="M68" s="13"/>
      <c r="N68" s="5">
        <f>I68*100/B48</f>
        <v>0</v>
      </c>
      <c r="O68" s="5">
        <f t="shared" ref="O68:Q68" si="28">J68*100/C48</f>
        <v>0</v>
      </c>
      <c r="P68" s="5">
        <f t="shared" si="28"/>
        <v>0</v>
      </c>
      <c r="Q68" s="5">
        <f t="shared" si="28"/>
        <v>0</v>
      </c>
    </row>
    <row r="69" spans="8:17" x14ac:dyDescent="0.3">
      <c r="H69" s="6" t="s">
        <v>68</v>
      </c>
      <c r="I69">
        <f t="shared" ref="I69:L76" si="29">I26+I37</f>
        <v>0</v>
      </c>
      <c r="J69">
        <f t="shared" si="29"/>
        <v>0</v>
      </c>
      <c r="K69">
        <f t="shared" si="29"/>
        <v>0</v>
      </c>
      <c r="L69">
        <f t="shared" si="29"/>
        <v>0</v>
      </c>
      <c r="M69" s="13"/>
      <c r="N69" s="5">
        <f>I69*100/B48</f>
        <v>0</v>
      </c>
      <c r="O69" s="5">
        <f t="shared" ref="O69:Q69" si="30">J69*100/C48</f>
        <v>0</v>
      </c>
      <c r="P69" s="5">
        <f t="shared" si="30"/>
        <v>0</v>
      </c>
      <c r="Q69" s="5">
        <f t="shared" si="30"/>
        <v>0</v>
      </c>
    </row>
    <row r="70" spans="8:17" x14ac:dyDescent="0.3">
      <c r="H70" s="6" t="s">
        <v>69</v>
      </c>
      <c r="I70">
        <f t="shared" si="29"/>
        <v>142</v>
      </c>
      <c r="J70">
        <f t="shared" si="29"/>
        <v>129</v>
      </c>
      <c r="K70">
        <f t="shared" si="29"/>
        <v>134</v>
      </c>
      <c r="L70">
        <f t="shared" si="29"/>
        <v>65</v>
      </c>
      <c r="M70" s="13"/>
      <c r="N70" s="5">
        <f>I70*100/B48</f>
        <v>4.9929676511954995</v>
      </c>
      <c r="O70" s="5">
        <f t="shared" ref="O70:Q70" si="31">J70*100/C48</f>
        <v>6.1021759697256384</v>
      </c>
      <c r="P70" s="5">
        <f t="shared" si="31"/>
        <v>5.7094162760971452</v>
      </c>
      <c r="Q70" s="5">
        <f t="shared" si="31"/>
        <v>3.2911392405063293</v>
      </c>
    </row>
    <row r="71" spans="8:17" x14ac:dyDescent="0.3">
      <c r="H71" s="6" t="s">
        <v>70</v>
      </c>
      <c r="I71">
        <f t="shared" si="29"/>
        <v>44</v>
      </c>
      <c r="J71">
        <f t="shared" si="29"/>
        <v>42</v>
      </c>
      <c r="K71">
        <f t="shared" si="29"/>
        <v>47</v>
      </c>
      <c r="L71">
        <f t="shared" si="29"/>
        <v>11</v>
      </c>
      <c r="M71" s="13"/>
      <c r="N71" s="5">
        <f>I71*100/B48</f>
        <v>1.5471167369901546</v>
      </c>
      <c r="O71" s="5">
        <f t="shared" ref="O71:Q71" si="32">J71*100/C48</f>
        <v>1.9867549668874172</v>
      </c>
      <c r="P71" s="5">
        <f t="shared" si="32"/>
        <v>2.0025564550489987</v>
      </c>
      <c r="Q71" s="5">
        <f t="shared" si="32"/>
        <v>0.55696202531645567</v>
      </c>
    </row>
    <row r="72" spans="8:17" x14ac:dyDescent="0.3">
      <c r="H72" s="6" t="s">
        <v>71</v>
      </c>
      <c r="I72">
        <f t="shared" si="29"/>
        <v>19</v>
      </c>
      <c r="J72">
        <f t="shared" si="29"/>
        <v>0</v>
      </c>
      <c r="K72">
        <f t="shared" si="29"/>
        <v>0</v>
      </c>
      <c r="L72">
        <f t="shared" si="29"/>
        <v>0</v>
      </c>
      <c r="M72" s="13"/>
      <c r="N72" s="5">
        <f>I72*100/B48</f>
        <v>0.66807313642756683</v>
      </c>
      <c r="O72" s="5">
        <f t="shared" ref="O72:Q72" si="33">J72*100/C48</f>
        <v>0</v>
      </c>
      <c r="P72" s="5">
        <f t="shared" si="33"/>
        <v>0</v>
      </c>
      <c r="Q72" s="5">
        <f t="shared" si="33"/>
        <v>0</v>
      </c>
    </row>
    <row r="73" spans="8:17" x14ac:dyDescent="0.3">
      <c r="H73" s="6" t="s">
        <v>72</v>
      </c>
      <c r="I73">
        <f t="shared" si="29"/>
        <v>45</v>
      </c>
      <c r="J73">
        <f t="shared" si="29"/>
        <v>44</v>
      </c>
      <c r="K73">
        <f t="shared" si="29"/>
        <v>18</v>
      </c>
      <c r="L73">
        <f t="shared" si="29"/>
        <v>21</v>
      </c>
      <c r="M73" s="13"/>
      <c r="N73" s="5">
        <f>I73*100/B48</f>
        <v>1.5822784810126582</v>
      </c>
      <c r="O73" s="5">
        <f t="shared" ref="O73:Q73" si="34">J73*100/C48</f>
        <v>2.0813623462630084</v>
      </c>
      <c r="P73" s="5">
        <f t="shared" si="34"/>
        <v>0.76693651469961654</v>
      </c>
      <c r="Q73" s="5">
        <f t="shared" si="34"/>
        <v>1.0632911392405062</v>
      </c>
    </row>
    <row r="74" spans="8:17" x14ac:dyDescent="0.3">
      <c r="H74" s="6" t="s">
        <v>73</v>
      </c>
      <c r="I74">
        <f t="shared" si="29"/>
        <v>23</v>
      </c>
      <c r="J74">
        <f t="shared" si="29"/>
        <v>0</v>
      </c>
      <c r="K74">
        <f t="shared" si="29"/>
        <v>0</v>
      </c>
      <c r="L74">
        <f t="shared" si="29"/>
        <v>0</v>
      </c>
      <c r="M74" s="13"/>
      <c r="N74" s="5">
        <f>I74*100/B48</f>
        <v>0.80872011251758091</v>
      </c>
      <c r="O74" s="5">
        <f t="shared" ref="O74:Q74" si="35">J74*100/C48</f>
        <v>0</v>
      </c>
      <c r="P74" s="5">
        <f t="shared" si="35"/>
        <v>0</v>
      </c>
      <c r="Q74" s="5">
        <f t="shared" si="35"/>
        <v>0</v>
      </c>
    </row>
    <row r="75" spans="8:17" x14ac:dyDescent="0.3">
      <c r="H75" s="6" t="s">
        <v>74</v>
      </c>
      <c r="I75">
        <f t="shared" si="29"/>
        <v>10</v>
      </c>
      <c r="J75">
        <f t="shared" si="29"/>
        <v>0</v>
      </c>
      <c r="K75">
        <f t="shared" si="29"/>
        <v>0</v>
      </c>
      <c r="L75">
        <f t="shared" si="29"/>
        <v>0</v>
      </c>
      <c r="M75" s="13"/>
      <c r="N75" s="5">
        <f>I75*100/B48</f>
        <v>0.35161744022503516</v>
      </c>
      <c r="O75" s="5">
        <f t="shared" ref="O75:Q75" si="36">J75*100/C48</f>
        <v>0</v>
      </c>
      <c r="P75" s="5">
        <f t="shared" si="36"/>
        <v>0</v>
      </c>
      <c r="Q75" s="5">
        <f t="shared" si="36"/>
        <v>0</v>
      </c>
    </row>
    <row r="76" spans="8:17" x14ac:dyDescent="0.3">
      <c r="H76" s="6" t="s">
        <v>75</v>
      </c>
      <c r="I76">
        <f t="shared" si="29"/>
        <v>1231</v>
      </c>
      <c r="J76">
        <f t="shared" si="29"/>
        <v>698</v>
      </c>
      <c r="K76">
        <f t="shared" si="29"/>
        <v>781</v>
      </c>
      <c r="L76">
        <f t="shared" si="29"/>
        <v>582</v>
      </c>
      <c r="M76" s="13"/>
      <c r="N76" s="5">
        <f>I76*100/B48</f>
        <v>43.284106891701832</v>
      </c>
      <c r="O76" s="5">
        <f t="shared" ref="O76:Q76" si="37">J76*100/C48</f>
        <v>33.017975402081362</v>
      </c>
      <c r="P76" s="5">
        <f t="shared" si="37"/>
        <v>33.27652322113336</v>
      </c>
      <c r="Q76" s="5">
        <f t="shared" si="37"/>
        <v>29.468354430379748</v>
      </c>
    </row>
    <row r="78" spans="8:17" x14ac:dyDescent="0.3">
      <c r="H78" t="s">
        <v>118</v>
      </c>
      <c r="I78">
        <f>SUM(I68:I76)</f>
        <v>1514</v>
      </c>
      <c r="J78">
        <f t="shared" ref="J78:Q78" si="38">SUM(J68:J76)</f>
        <v>913</v>
      </c>
      <c r="K78">
        <f t="shared" si="38"/>
        <v>980</v>
      </c>
      <c r="L78">
        <f t="shared" si="38"/>
        <v>679</v>
      </c>
      <c r="N78" s="5">
        <f t="shared" si="38"/>
        <v>53.234880450070328</v>
      </c>
      <c r="O78" s="5">
        <f t="shared" si="38"/>
        <v>43.188268684957421</v>
      </c>
      <c r="P78" s="5">
        <f t="shared" si="38"/>
        <v>41.755432466979116</v>
      </c>
      <c r="Q78" s="5">
        <f t="shared" si="38"/>
        <v>34.379746835443036</v>
      </c>
    </row>
  </sheetData>
  <mergeCells count="4">
    <mergeCell ref="A1:F1"/>
    <mergeCell ref="H1:M1"/>
    <mergeCell ref="M51:M58"/>
    <mergeCell ref="M67:M76"/>
  </mergeCells>
  <conditionalFormatting sqref="C9">
    <cfRule type="cellIs" dxfId="189" priority="68" operator="lessThan">
      <formula>$B$9</formula>
    </cfRule>
    <cfRule type="cellIs" dxfId="188" priority="69" operator="greaterThan">
      <formula>$B$9</formula>
    </cfRule>
  </conditionalFormatting>
  <conditionalFormatting sqref="C18">
    <cfRule type="cellIs" dxfId="187" priority="63" operator="greaterThan">
      <formula>$B$9</formula>
    </cfRule>
    <cfRule type="cellIs" dxfId="186" priority="62" operator="lessThan">
      <formula>$B$9</formula>
    </cfRule>
    <cfRule type="cellIs" dxfId="185" priority="61" operator="greaterThan">
      <formula>$B$18</formula>
    </cfRule>
    <cfRule type="cellIs" dxfId="184" priority="60" operator="lessThan">
      <formula>$B$18</formula>
    </cfRule>
  </conditionalFormatting>
  <conditionalFormatting sqref="C20">
    <cfRule type="cellIs" dxfId="183" priority="9" operator="lessThan">
      <formula>$B$20</formula>
    </cfRule>
  </conditionalFormatting>
  <conditionalFormatting sqref="C29">
    <cfRule type="cellIs" dxfId="182" priority="53" operator="greaterThan">
      <formula>$B$29</formula>
    </cfRule>
    <cfRule type="cellIs" dxfId="181" priority="52" operator="lessThan">
      <formula>$B$29</formula>
    </cfRule>
  </conditionalFormatting>
  <conditionalFormatting sqref="C40">
    <cfRule type="cellIs" dxfId="180" priority="47" operator="greaterThan">
      <formula>$B$40</formula>
    </cfRule>
    <cfRule type="cellIs" dxfId="179" priority="46" operator="lessThan">
      <formula>$B$40</formula>
    </cfRule>
  </conditionalFormatting>
  <conditionalFormatting sqref="C42">
    <cfRule type="cellIs" dxfId="178" priority="15" operator="lessThan">
      <formula>$B$42</formula>
    </cfRule>
    <cfRule type="cellIs" dxfId="177" priority="16" operator="greaterThan">
      <formula>$B$42</formula>
    </cfRule>
  </conditionalFormatting>
  <conditionalFormatting sqref="C48">
    <cfRule type="cellIs" dxfId="176" priority="31" operator="lessThan">
      <formula>$B$48</formula>
    </cfRule>
    <cfRule type="cellIs" dxfId="175" priority="32" operator="greaterThan">
      <formula>$B$48</formula>
    </cfRule>
  </conditionalFormatting>
  <conditionalFormatting sqref="C20:E20">
    <cfRule type="cellIs" dxfId="174" priority="10" operator="greaterThan">
      <formula>$B$20</formula>
    </cfRule>
  </conditionalFormatting>
  <conditionalFormatting sqref="D9">
    <cfRule type="cellIs" dxfId="173" priority="67" operator="greaterThan">
      <formula>$C$9</formula>
    </cfRule>
    <cfRule type="cellIs" dxfId="172" priority="66" operator="lessThan">
      <formula>$C$9</formula>
    </cfRule>
  </conditionalFormatting>
  <conditionalFormatting sqref="D18">
    <cfRule type="cellIs" dxfId="171" priority="41" operator="greaterThan">
      <formula>$C$18</formula>
    </cfRule>
    <cfRule type="cellIs" dxfId="170" priority="40" operator="lessThan">
      <formula>$C$18</formula>
    </cfRule>
  </conditionalFormatting>
  <conditionalFormatting sqref="D29">
    <cfRule type="cellIs" dxfId="169" priority="50" operator="lessThan">
      <formula>$C$29</formula>
    </cfRule>
    <cfRule type="cellIs" dxfId="168" priority="51" operator="greaterThan">
      <formula>$C$29</formula>
    </cfRule>
  </conditionalFormatting>
  <conditionalFormatting sqref="D40">
    <cfRule type="cellIs" dxfId="167" priority="45" operator="greaterThan">
      <formula>$C$40</formula>
    </cfRule>
    <cfRule type="cellIs" dxfId="166" priority="44" operator="lessThan">
      <formula>$C$40</formula>
    </cfRule>
  </conditionalFormatting>
  <conditionalFormatting sqref="D42">
    <cfRule type="cellIs" dxfId="165" priority="14" operator="greaterThan">
      <formula>$C$42</formula>
    </cfRule>
    <cfRule type="cellIs" dxfId="164" priority="13" operator="lessThan">
      <formula>$C$42</formula>
    </cfRule>
  </conditionalFormatting>
  <conditionalFormatting sqref="D48">
    <cfRule type="cellIs" dxfId="163" priority="29" operator="lessThan">
      <formula>$C$48</formula>
    </cfRule>
    <cfRule type="cellIs" dxfId="162" priority="30" operator="greaterThan">
      <formula>$C$48</formula>
    </cfRule>
  </conditionalFormatting>
  <conditionalFormatting sqref="E9">
    <cfRule type="cellIs" dxfId="161" priority="64" operator="lessThan">
      <formula>$D$9</formula>
    </cfRule>
    <cfRule type="cellIs" dxfId="160" priority="65" operator="greaterThan">
      <formula>$D$9</formula>
    </cfRule>
  </conditionalFormatting>
  <conditionalFormatting sqref="E18">
    <cfRule type="cellIs" dxfId="159" priority="38" operator="lessThan">
      <formula>$D$18</formula>
    </cfRule>
    <cfRule type="cellIs" dxfId="158" priority="39" operator="greaterThan">
      <formula>$D$18</formula>
    </cfRule>
  </conditionalFormatting>
  <conditionalFormatting sqref="E20">
    <cfRule type="cellIs" dxfId="157" priority="8" operator="greaterThan">
      <formula>$D$20</formula>
    </cfRule>
    <cfRule type="cellIs" dxfId="156" priority="7" operator="lessThan">
      <formula>$D$20</formula>
    </cfRule>
  </conditionalFormatting>
  <conditionalFormatting sqref="E29">
    <cfRule type="cellIs" dxfId="155" priority="48" operator="lessThan">
      <formula>$D$29</formula>
    </cfRule>
    <cfRule type="cellIs" dxfId="154" priority="49" operator="greaterThan">
      <formula>$D$29</formula>
    </cfRule>
  </conditionalFormatting>
  <conditionalFormatting sqref="E40">
    <cfRule type="cellIs" dxfId="153" priority="43" operator="greaterThan">
      <formula>$D$40</formula>
    </cfRule>
    <cfRule type="cellIs" dxfId="152" priority="42" operator="lessThan">
      <formula>$D$40</formula>
    </cfRule>
  </conditionalFormatting>
  <conditionalFormatting sqref="E42">
    <cfRule type="cellIs" dxfId="151" priority="12" operator="greaterThan">
      <formula>$D$42</formula>
    </cfRule>
    <cfRule type="cellIs" dxfId="150" priority="11" operator="lessThan">
      <formula>$D$42</formula>
    </cfRule>
  </conditionalFormatting>
  <conditionalFormatting sqref="E48">
    <cfRule type="cellIs" dxfId="149" priority="27" operator="lessThan">
      <formula>$D$48</formula>
    </cfRule>
    <cfRule type="cellIs" dxfId="148" priority="28" operator="greaterThan">
      <formula>$D$48</formula>
    </cfRule>
  </conditionalFormatting>
  <conditionalFormatting sqref="F5:F9">
    <cfRule type="cellIs" dxfId="147" priority="22" operator="greaterThan">
      <formula>0</formula>
    </cfRule>
    <cfRule type="cellIs" dxfId="146" priority="21" operator="lessThan">
      <formula>0</formula>
    </cfRule>
  </conditionalFormatting>
  <conditionalFormatting sqref="F14:F18">
    <cfRule type="cellIs" dxfId="145" priority="75" operator="lessThan">
      <formula>0</formula>
    </cfRule>
    <cfRule type="cellIs" dxfId="144" priority="74" operator="greaterThan">
      <formula>0</formula>
    </cfRule>
  </conditionalFormatting>
  <conditionalFormatting sqref="F15:F18">
    <cfRule type="cellIs" dxfId="143" priority="58" operator="lessThan">
      <formula>0</formula>
    </cfRule>
  </conditionalFormatting>
  <conditionalFormatting sqref="F20">
    <cfRule type="cellIs" dxfId="142" priority="6" operator="lessThan">
      <formula>0</formula>
    </cfRule>
    <cfRule type="cellIs" dxfId="141" priority="5" operator="greaterThan">
      <formula>0</formula>
    </cfRule>
    <cfRule type="cellIs" dxfId="140" priority="4" operator="lessThan">
      <formula>0</formula>
    </cfRule>
  </conditionalFormatting>
  <conditionalFormatting sqref="F25:F29">
    <cfRule type="cellIs" dxfId="139" priority="56" operator="greaterThan">
      <formula>0</formula>
    </cfRule>
    <cfRule type="cellIs" dxfId="138" priority="57" operator="lessThan">
      <formula>0</formula>
    </cfRule>
  </conditionalFormatting>
  <conditionalFormatting sqref="F26:F29">
    <cfRule type="cellIs" dxfId="137" priority="55" operator="lessThan">
      <formula>0</formula>
    </cfRule>
  </conditionalFormatting>
  <conditionalFormatting sqref="F36:F40">
    <cfRule type="cellIs" dxfId="136" priority="37" operator="lessThan">
      <formula>0</formula>
    </cfRule>
    <cfRule type="cellIs" dxfId="135" priority="36" operator="greaterThan">
      <formula>0</formula>
    </cfRule>
  </conditionalFormatting>
  <conditionalFormatting sqref="F37:F40">
    <cfRule type="cellIs" dxfId="134" priority="35" operator="lessThan">
      <formula>0</formula>
    </cfRule>
  </conditionalFormatting>
  <conditionalFormatting sqref="F42">
    <cfRule type="cellIs" dxfId="133" priority="19" operator="lessThan">
      <formula>0</formula>
    </cfRule>
    <cfRule type="cellIs" dxfId="132" priority="18" operator="greaterThan">
      <formula>0</formula>
    </cfRule>
    <cfRule type="cellIs" dxfId="131" priority="17" operator="lessThan">
      <formula>0</formula>
    </cfRule>
  </conditionalFormatting>
  <conditionalFormatting sqref="F48">
    <cfRule type="cellIs" dxfId="130" priority="34" operator="lessThan">
      <formula>0</formula>
    </cfRule>
  </conditionalFormatting>
  <conditionalFormatting sqref="F48:F52">
    <cfRule type="cellIs" dxfId="129" priority="33" operator="greaterThan">
      <formula>0</formula>
    </cfRule>
  </conditionalFormatting>
  <conditionalFormatting sqref="F49:F52">
    <cfRule type="cellIs" dxfId="128" priority="73" operator="lessThan">
      <formula>0</formula>
    </cfRule>
  </conditionalFormatting>
  <conditionalFormatting sqref="M5:M21">
    <cfRule type="cellIs" dxfId="127" priority="26" operator="greaterThan">
      <formula>0</formula>
    </cfRule>
    <cfRule type="cellIs" dxfId="126" priority="25" operator="lessThan">
      <formula>0</formula>
    </cfRule>
  </conditionalFormatting>
  <conditionalFormatting sqref="M25:M34 M36:M45">
    <cfRule type="cellIs" dxfId="125" priority="24" operator="greaterThan">
      <formula>0</formula>
    </cfRule>
    <cfRule type="cellIs" dxfId="124" priority="23" operator="lessThan">
      <formula>0</formula>
    </cfRule>
  </conditionalFormatting>
  <conditionalFormatting sqref="Q22">
    <cfRule type="cellIs" dxfId="123" priority="1" operator="lessThan">
      <formula>0</formula>
    </cfRule>
    <cfRule type="cellIs" dxfId="122" priority="3" operator="lessThan">
      <formula>0</formula>
    </cfRule>
    <cfRule type="cellIs" dxfId="121" priority="2" operator="greaterThan">
      <formula>0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D2DCB-F660-4733-A5D4-F788696001F3}">
  <dimension ref="A1:Q78"/>
  <sheetViews>
    <sheetView topLeftCell="A49" workbookViewId="0">
      <selection activeCell="I45" sqref="I45"/>
    </sheetView>
  </sheetViews>
  <sheetFormatPr defaultRowHeight="14.4" x14ac:dyDescent="0.3"/>
  <cols>
    <col min="1" max="1" width="13.77734375" bestFit="1" customWidth="1"/>
    <col min="8" max="8" width="13.77734375" bestFit="1" customWidth="1"/>
  </cols>
  <sheetData>
    <row r="1" spans="1:13" x14ac:dyDescent="0.3">
      <c r="A1" s="11" t="s">
        <v>113</v>
      </c>
      <c r="B1" s="11"/>
      <c r="C1" s="11"/>
      <c r="D1" s="11"/>
      <c r="E1" s="11"/>
      <c r="F1" s="11"/>
      <c r="H1" s="11" t="s">
        <v>114</v>
      </c>
      <c r="I1" s="11"/>
      <c r="J1" s="11"/>
      <c r="K1" s="11"/>
      <c r="L1" s="11"/>
      <c r="M1" s="11"/>
    </row>
    <row r="2" spans="1:13" x14ac:dyDescent="0.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 x14ac:dyDescent="0.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 x14ac:dyDescent="0.3">
      <c r="A5" t="s">
        <v>3</v>
      </c>
      <c r="F5">
        <f>E5-B5</f>
        <v>0</v>
      </c>
      <c r="H5" t="s">
        <v>19</v>
      </c>
      <c r="M5">
        <f>L5-I5</f>
        <v>0</v>
      </c>
    </row>
    <row r="6" spans="1:13" x14ac:dyDescent="0.3">
      <c r="A6" t="s">
        <v>4</v>
      </c>
      <c r="B6">
        <v>1179</v>
      </c>
      <c r="F6">
        <f t="shared" ref="F6:F9" si="0">E6-B6</f>
        <v>-1179</v>
      </c>
      <c r="H6" t="s">
        <v>20</v>
      </c>
      <c r="I6">
        <v>61</v>
      </c>
      <c r="M6">
        <f t="shared" ref="M6:M12" si="1">L6-I6</f>
        <v>-61</v>
      </c>
    </row>
    <row r="7" spans="1:13" x14ac:dyDescent="0.3">
      <c r="A7" t="s">
        <v>5</v>
      </c>
      <c r="B7">
        <v>918</v>
      </c>
      <c r="C7">
        <v>776</v>
      </c>
      <c r="D7">
        <v>844</v>
      </c>
      <c r="E7">
        <v>523</v>
      </c>
      <c r="F7">
        <f t="shared" si="0"/>
        <v>-395</v>
      </c>
      <c r="H7" t="s">
        <v>21</v>
      </c>
      <c r="I7">
        <v>295</v>
      </c>
      <c r="J7">
        <v>31</v>
      </c>
      <c r="K7">
        <v>34</v>
      </c>
      <c r="L7">
        <v>20</v>
      </c>
      <c r="M7">
        <f t="shared" si="1"/>
        <v>-275</v>
      </c>
    </row>
    <row r="8" spans="1:13" x14ac:dyDescent="0.3">
      <c r="A8" t="s">
        <v>6</v>
      </c>
      <c r="B8">
        <v>458</v>
      </c>
      <c r="C8">
        <v>346</v>
      </c>
      <c r="D8">
        <v>523</v>
      </c>
      <c r="E8">
        <v>326</v>
      </c>
      <c r="F8">
        <f t="shared" si="0"/>
        <v>-132</v>
      </c>
      <c r="H8" t="s">
        <v>23</v>
      </c>
      <c r="I8">
        <v>600</v>
      </c>
      <c r="J8">
        <v>111</v>
      </c>
      <c r="K8">
        <v>141</v>
      </c>
      <c r="L8">
        <v>105</v>
      </c>
      <c r="M8">
        <f t="shared" si="1"/>
        <v>-495</v>
      </c>
    </row>
    <row r="9" spans="1:13" x14ac:dyDescent="0.3">
      <c r="A9" t="s">
        <v>22</v>
      </c>
      <c r="B9">
        <f>SUM(B5:B8)</f>
        <v>2555</v>
      </c>
      <c r="C9">
        <f>SUM(C5:C8)</f>
        <v>1122</v>
      </c>
      <c r="D9">
        <f>SUM(D5:D8)</f>
        <v>1367</v>
      </c>
      <c r="E9">
        <f>SUM(E5:E8)</f>
        <v>849</v>
      </c>
      <c r="F9">
        <f t="shared" si="0"/>
        <v>-1706</v>
      </c>
      <c r="H9" t="s">
        <v>24</v>
      </c>
      <c r="I9">
        <v>743</v>
      </c>
      <c r="J9">
        <v>292</v>
      </c>
      <c r="K9">
        <v>305</v>
      </c>
      <c r="L9">
        <v>173</v>
      </c>
      <c r="M9">
        <f t="shared" si="1"/>
        <v>-570</v>
      </c>
    </row>
    <row r="10" spans="1:13" x14ac:dyDescent="0.3">
      <c r="H10" t="s">
        <v>25</v>
      </c>
      <c r="I10">
        <v>402</v>
      </c>
      <c r="J10">
        <v>352</v>
      </c>
      <c r="K10">
        <v>334</v>
      </c>
      <c r="L10">
        <v>229</v>
      </c>
      <c r="M10">
        <f t="shared" si="1"/>
        <v>-173</v>
      </c>
    </row>
    <row r="11" spans="1:13" x14ac:dyDescent="0.3">
      <c r="H11" t="s">
        <v>26</v>
      </c>
      <c r="I11">
        <v>454</v>
      </c>
      <c r="J11">
        <v>336</v>
      </c>
      <c r="K11">
        <v>553</v>
      </c>
      <c r="L11">
        <v>322</v>
      </c>
      <c r="M11">
        <f t="shared" si="1"/>
        <v>-132</v>
      </c>
    </row>
    <row r="12" spans="1:13" x14ac:dyDescent="0.3">
      <c r="H12" t="s">
        <v>22</v>
      </c>
      <c r="I12">
        <f>SUM(I5:I11)</f>
        <v>2555</v>
      </c>
      <c r="J12">
        <f t="shared" ref="J12:L12" si="2">SUM(J5:J11)</f>
        <v>1122</v>
      </c>
      <c r="K12">
        <f t="shared" si="2"/>
        <v>1367</v>
      </c>
      <c r="L12">
        <f t="shared" si="2"/>
        <v>849</v>
      </c>
      <c r="M12">
        <f t="shared" si="1"/>
        <v>-1706</v>
      </c>
    </row>
    <row r="14" spans="1:13" x14ac:dyDescent="0.3">
      <c r="A14" t="s">
        <v>7</v>
      </c>
      <c r="F14">
        <f>E14-B14</f>
        <v>0</v>
      </c>
      <c r="H14" t="s">
        <v>27</v>
      </c>
      <c r="M14">
        <f>L14-I14</f>
        <v>0</v>
      </c>
    </row>
    <row r="15" spans="1:13" x14ac:dyDescent="0.3">
      <c r="A15" t="s">
        <v>8</v>
      </c>
      <c r="F15">
        <f t="shared" ref="F15:F17" si="3">E15-B15</f>
        <v>0</v>
      </c>
      <c r="H15" t="s">
        <v>28</v>
      </c>
      <c r="M15">
        <f t="shared" ref="M15:M21" si="4">L15-I15</f>
        <v>0</v>
      </c>
    </row>
    <row r="16" spans="1:13" x14ac:dyDescent="0.3">
      <c r="A16" t="s">
        <v>9</v>
      </c>
      <c r="B16">
        <v>164</v>
      </c>
      <c r="D16">
        <v>180</v>
      </c>
      <c r="E16">
        <v>114</v>
      </c>
      <c r="F16">
        <f t="shared" si="3"/>
        <v>-50</v>
      </c>
      <c r="H16" t="s">
        <v>29</v>
      </c>
      <c r="I16">
        <v>11</v>
      </c>
      <c r="K16">
        <v>3</v>
      </c>
      <c r="M16">
        <f t="shared" si="4"/>
        <v>-11</v>
      </c>
    </row>
    <row r="17" spans="1:13" x14ac:dyDescent="0.3">
      <c r="A17" t="s">
        <v>10</v>
      </c>
      <c r="B17">
        <v>240</v>
      </c>
      <c r="C17">
        <v>193</v>
      </c>
      <c r="D17">
        <v>350</v>
      </c>
      <c r="E17">
        <v>263</v>
      </c>
      <c r="F17">
        <f t="shared" si="3"/>
        <v>23</v>
      </c>
      <c r="H17" t="s">
        <v>30</v>
      </c>
      <c r="I17">
        <v>11</v>
      </c>
      <c r="K17">
        <v>19</v>
      </c>
      <c r="L17">
        <v>26</v>
      </c>
      <c r="M17">
        <f t="shared" si="4"/>
        <v>15</v>
      </c>
    </row>
    <row r="18" spans="1:13" x14ac:dyDescent="0.3">
      <c r="A18" t="s">
        <v>22</v>
      </c>
      <c r="B18">
        <f>SUM(B14:B17)</f>
        <v>404</v>
      </c>
      <c r="C18">
        <f t="shared" ref="C18:F18" si="5">SUM(C14:C17)</f>
        <v>193</v>
      </c>
      <c r="D18" s="4">
        <f t="shared" si="5"/>
        <v>530</v>
      </c>
      <c r="E18" s="4">
        <f t="shared" si="5"/>
        <v>377</v>
      </c>
      <c r="F18" s="4">
        <f t="shared" si="5"/>
        <v>-27</v>
      </c>
      <c r="H18" t="s">
        <v>31</v>
      </c>
      <c r="I18">
        <v>65</v>
      </c>
      <c r="K18">
        <v>63</v>
      </c>
      <c r="L18">
        <v>16</v>
      </c>
      <c r="M18">
        <f t="shared" si="4"/>
        <v>-49</v>
      </c>
    </row>
    <row r="19" spans="1:13" x14ac:dyDescent="0.3">
      <c r="H19" t="s">
        <v>32</v>
      </c>
      <c r="I19">
        <v>83</v>
      </c>
      <c r="J19">
        <v>15</v>
      </c>
      <c r="K19">
        <v>110</v>
      </c>
      <c r="L19">
        <v>90</v>
      </c>
      <c r="M19">
        <f t="shared" si="4"/>
        <v>7</v>
      </c>
    </row>
    <row r="20" spans="1:13" x14ac:dyDescent="0.3">
      <c r="A20" t="s">
        <v>85</v>
      </c>
      <c r="B20">
        <f>B9+B18</f>
        <v>2959</v>
      </c>
      <c r="C20">
        <f t="shared" ref="C20:F20" si="6">C9+C18</f>
        <v>1315</v>
      </c>
      <c r="D20">
        <f t="shared" si="6"/>
        <v>1897</v>
      </c>
      <c r="E20">
        <f t="shared" si="6"/>
        <v>1226</v>
      </c>
      <c r="F20">
        <f t="shared" si="6"/>
        <v>-1733</v>
      </c>
      <c r="H20" t="s">
        <v>33</v>
      </c>
      <c r="I20">
        <v>234</v>
      </c>
      <c r="J20">
        <v>178</v>
      </c>
      <c r="K20">
        <v>335</v>
      </c>
      <c r="L20">
        <v>245</v>
      </c>
      <c r="M20">
        <f t="shared" si="4"/>
        <v>11</v>
      </c>
    </row>
    <row r="21" spans="1:13" x14ac:dyDescent="0.3">
      <c r="H21" t="s">
        <v>22</v>
      </c>
      <c r="I21">
        <f>SUM(I14:I20)</f>
        <v>404</v>
      </c>
      <c r="J21">
        <f t="shared" ref="J21:L21" si="7">SUM(J14:J20)</f>
        <v>193</v>
      </c>
      <c r="K21">
        <f t="shared" si="7"/>
        <v>530</v>
      </c>
      <c r="L21">
        <f t="shared" si="7"/>
        <v>377</v>
      </c>
      <c r="M21">
        <f t="shared" si="4"/>
        <v>-27</v>
      </c>
    </row>
    <row r="23" spans="1:13" x14ac:dyDescent="0.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 x14ac:dyDescent="0.3">
      <c r="A25" t="s">
        <v>11</v>
      </c>
      <c r="F25">
        <f>E25-B25</f>
        <v>0</v>
      </c>
      <c r="H25" t="s">
        <v>34</v>
      </c>
      <c r="M25">
        <f>L25-I25</f>
        <v>0</v>
      </c>
    </row>
    <row r="26" spans="1:13" x14ac:dyDescent="0.3">
      <c r="A26" t="s">
        <v>12</v>
      </c>
      <c r="E26">
        <v>56</v>
      </c>
      <c r="F26">
        <f t="shared" ref="F26:F28" si="8">E26-B26</f>
        <v>56</v>
      </c>
      <c r="H26" t="s">
        <v>35</v>
      </c>
      <c r="M26">
        <f t="shared" ref="M26:M34" si="9">L26-I26</f>
        <v>0</v>
      </c>
    </row>
    <row r="27" spans="1:13" x14ac:dyDescent="0.3">
      <c r="A27" t="s">
        <v>13</v>
      </c>
      <c r="B27">
        <v>206</v>
      </c>
      <c r="C27">
        <v>284</v>
      </c>
      <c r="D27">
        <v>333</v>
      </c>
      <c r="E27">
        <v>232</v>
      </c>
      <c r="F27">
        <f t="shared" si="8"/>
        <v>26</v>
      </c>
      <c r="H27" t="s">
        <v>36</v>
      </c>
      <c r="M27">
        <f t="shared" si="9"/>
        <v>0</v>
      </c>
    </row>
    <row r="28" spans="1:13" x14ac:dyDescent="0.3">
      <c r="A28" t="s">
        <v>14</v>
      </c>
      <c r="B28">
        <v>130</v>
      </c>
      <c r="C28">
        <v>54</v>
      </c>
      <c r="D28">
        <v>74</v>
      </c>
      <c r="E28">
        <v>81</v>
      </c>
      <c r="F28">
        <f t="shared" si="8"/>
        <v>-49</v>
      </c>
      <c r="H28" t="s">
        <v>37</v>
      </c>
      <c r="M28">
        <f t="shared" si="9"/>
        <v>0</v>
      </c>
    </row>
    <row r="29" spans="1:13" x14ac:dyDescent="0.3">
      <c r="A29" t="s">
        <v>22</v>
      </c>
      <c r="B29">
        <f>SUM(B25:B28)</f>
        <v>336</v>
      </c>
      <c r="C29">
        <f>SUM(C25:C28)</f>
        <v>338</v>
      </c>
      <c r="D29">
        <f>SUM(D25:D28)</f>
        <v>407</v>
      </c>
      <c r="E29">
        <f>SUM(E25:E28)</f>
        <v>369</v>
      </c>
      <c r="F29" s="4">
        <f>SUM(F25:F28)</f>
        <v>33</v>
      </c>
      <c r="H29" t="s">
        <v>38</v>
      </c>
      <c r="M29">
        <f t="shared" si="9"/>
        <v>0</v>
      </c>
    </row>
    <row r="30" spans="1:13" x14ac:dyDescent="0.3">
      <c r="H30" t="s">
        <v>39</v>
      </c>
      <c r="J30">
        <v>8</v>
      </c>
      <c r="M30">
        <f t="shared" si="9"/>
        <v>0</v>
      </c>
    </row>
    <row r="31" spans="1:13" x14ac:dyDescent="0.3">
      <c r="H31" t="s">
        <v>40</v>
      </c>
      <c r="M31">
        <f t="shared" si="9"/>
        <v>0</v>
      </c>
    </row>
    <row r="32" spans="1:13" x14ac:dyDescent="0.3">
      <c r="H32" t="s">
        <v>41</v>
      </c>
      <c r="J32">
        <v>10</v>
      </c>
      <c r="M32">
        <f t="shared" si="9"/>
        <v>0</v>
      </c>
    </row>
    <row r="33" spans="1:13" x14ac:dyDescent="0.3">
      <c r="H33" t="s">
        <v>42</v>
      </c>
      <c r="I33">
        <v>336</v>
      </c>
      <c r="J33">
        <v>320</v>
      </c>
      <c r="K33">
        <v>407</v>
      </c>
      <c r="L33">
        <v>369</v>
      </c>
      <c r="M33">
        <f t="shared" si="9"/>
        <v>33</v>
      </c>
    </row>
    <row r="34" spans="1:13" x14ac:dyDescent="0.3">
      <c r="H34" t="s">
        <v>22</v>
      </c>
      <c r="I34">
        <f>SUM(I25:I33)</f>
        <v>336</v>
      </c>
      <c r="J34">
        <f t="shared" ref="J34:L34" si="10">SUM(J25:J33)</f>
        <v>338</v>
      </c>
      <c r="K34">
        <f t="shared" si="10"/>
        <v>407</v>
      </c>
      <c r="L34">
        <f t="shared" si="10"/>
        <v>369</v>
      </c>
      <c r="M34">
        <f t="shared" si="9"/>
        <v>33</v>
      </c>
    </row>
    <row r="36" spans="1:13" x14ac:dyDescent="0.3">
      <c r="A36" t="s">
        <v>15</v>
      </c>
      <c r="F36">
        <f>E36-B36</f>
        <v>0</v>
      </c>
      <c r="H36" t="s">
        <v>43</v>
      </c>
      <c r="M36">
        <f>L36-I36</f>
        <v>0</v>
      </c>
    </row>
    <row r="37" spans="1:13" x14ac:dyDescent="0.3">
      <c r="A37" t="s">
        <v>16</v>
      </c>
      <c r="F37">
        <f t="shared" ref="F37:F39" si="11">E37-B37</f>
        <v>0</v>
      </c>
      <c r="H37" t="s">
        <v>44</v>
      </c>
      <c r="M37">
        <f t="shared" ref="M37:M45" si="12">L37-I37</f>
        <v>0</v>
      </c>
    </row>
    <row r="38" spans="1:13" x14ac:dyDescent="0.3">
      <c r="A38" t="s">
        <v>17</v>
      </c>
      <c r="B38">
        <v>121</v>
      </c>
      <c r="C38">
        <v>81</v>
      </c>
      <c r="D38">
        <v>138</v>
      </c>
      <c r="E38">
        <v>62</v>
      </c>
      <c r="F38">
        <f t="shared" si="11"/>
        <v>-59</v>
      </c>
      <c r="H38" t="s">
        <v>45</v>
      </c>
      <c r="M38">
        <f t="shared" si="12"/>
        <v>0</v>
      </c>
    </row>
    <row r="39" spans="1:13" x14ac:dyDescent="0.3">
      <c r="A39" t="s">
        <v>18</v>
      </c>
      <c r="B39">
        <v>181</v>
      </c>
      <c r="C39">
        <v>83</v>
      </c>
      <c r="D39">
        <v>114</v>
      </c>
      <c r="E39">
        <v>114</v>
      </c>
      <c r="F39">
        <f t="shared" si="11"/>
        <v>-67</v>
      </c>
      <c r="H39" t="s">
        <v>46</v>
      </c>
      <c r="M39">
        <f t="shared" si="12"/>
        <v>0</v>
      </c>
    </row>
    <row r="40" spans="1:13" x14ac:dyDescent="0.3">
      <c r="A40" t="s">
        <v>22</v>
      </c>
      <c r="B40">
        <f>SUM(B36:B39)</f>
        <v>302</v>
      </c>
      <c r="C40">
        <f>SUM(C36:C39)</f>
        <v>164</v>
      </c>
      <c r="D40">
        <f>SUM(D36:D39)</f>
        <v>252</v>
      </c>
      <c r="E40">
        <f>SUM(E36:E39)</f>
        <v>176</v>
      </c>
      <c r="F40" s="4">
        <f>SUM(F36:F39)</f>
        <v>-126</v>
      </c>
      <c r="H40" t="s">
        <v>47</v>
      </c>
      <c r="M40">
        <f t="shared" si="12"/>
        <v>0</v>
      </c>
    </row>
    <row r="41" spans="1:13" x14ac:dyDescent="0.3">
      <c r="H41" t="s">
        <v>48</v>
      </c>
      <c r="M41">
        <f t="shared" si="12"/>
        <v>0</v>
      </c>
    </row>
    <row r="42" spans="1:13" x14ac:dyDescent="0.3">
      <c r="A42" t="s">
        <v>54</v>
      </c>
      <c r="B42">
        <f>B29+B40</f>
        <v>638</v>
      </c>
      <c r="C42">
        <f t="shared" ref="C42:E42" si="13">C29+C40</f>
        <v>502</v>
      </c>
      <c r="D42">
        <f t="shared" si="13"/>
        <v>659</v>
      </c>
      <c r="E42">
        <f t="shared" si="13"/>
        <v>545</v>
      </c>
      <c r="F42" s="4">
        <f>E42-B42</f>
        <v>-93</v>
      </c>
      <c r="H42" t="s">
        <v>49</v>
      </c>
      <c r="M42">
        <f t="shared" si="12"/>
        <v>0</v>
      </c>
    </row>
    <row r="43" spans="1:13" x14ac:dyDescent="0.3">
      <c r="H43" t="s">
        <v>50</v>
      </c>
      <c r="M43">
        <f t="shared" si="12"/>
        <v>0</v>
      </c>
    </row>
    <row r="44" spans="1:13" x14ac:dyDescent="0.3">
      <c r="H44" t="s">
        <v>51</v>
      </c>
      <c r="I44">
        <v>302</v>
      </c>
      <c r="J44">
        <v>164</v>
      </c>
      <c r="K44">
        <v>252</v>
      </c>
      <c r="L44">
        <v>176</v>
      </c>
      <c r="M44">
        <f t="shared" si="12"/>
        <v>-126</v>
      </c>
    </row>
    <row r="45" spans="1:13" x14ac:dyDescent="0.3">
      <c r="H45" t="s">
        <v>22</v>
      </c>
      <c r="I45">
        <f>SUM(I36:I44)</f>
        <v>302</v>
      </c>
      <c r="J45">
        <f>SUM(J36:J44)</f>
        <v>164</v>
      </c>
      <c r="K45">
        <f t="shared" ref="K45:L45" si="14">SUM(K36:K44)</f>
        <v>252</v>
      </c>
      <c r="L45">
        <f t="shared" si="14"/>
        <v>176</v>
      </c>
      <c r="M45">
        <f t="shared" si="12"/>
        <v>-126</v>
      </c>
    </row>
    <row r="48" spans="1:13" x14ac:dyDescent="0.3">
      <c r="A48" t="s">
        <v>52</v>
      </c>
      <c r="B48">
        <f>B9+B18+B29+B40</f>
        <v>3597</v>
      </c>
      <c r="C48">
        <f t="shared" ref="C48:E48" si="15">C9+C18+C29+C40</f>
        <v>1817</v>
      </c>
      <c r="D48">
        <f t="shared" si="15"/>
        <v>2556</v>
      </c>
      <c r="E48">
        <f t="shared" si="15"/>
        <v>1771</v>
      </c>
      <c r="F48">
        <f>E48-B48</f>
        <v>-1826</v>
      </c>
      <c r="I48">
        <f>I12+I21+I34+I45</f>
        <v>3597</v>
      </c>
      <c r="J48">
        <f t="shared" ref="J48:M48" si="16">J12+J21+J34+J45</f>
        <v>1817</v>
      </c>
      <c r="K48">
        <f t="shared" si="16"/>
        <v>2556</v>
      </c>
      <c r="L48">
        <f t="shared" si="16"/>
        <v>1771</v>
      </c>
      <c r="M48">
        <f t="shared" si="16"/>
        <v>-1826</v>
      </c>
    </row>
    <row r="51" spans="8:17" ht="14.25" customHeight="1" x14ac:dyDescent="0.3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2" t="s">
        <v>117</v>
      </c>
      <c r="N51" s="7">
        <v>2023</v>
      </c>
      <c r="O51" s="7">
        <v>2024</v>
      </c>
      <c r="P51" s="7">
        <v>2025</v>
      </c>
      <c r="Q51" s="7">
        <v>2026</v>
      </c>
    </row>
    <row r="52" spans="8:17" x14ac:dyDescent="0.3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2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8:17" x14ac:dyDescent="0.3">
      <c r="H53" s="7" t="s">
        <v>79</v>
      </c>
      <c r="I53" s="8">
        <f t="shared" ref="I53:L58" si="19">I6+I15</f>
        <v>61</v>
      </c>
      <c r="J53" s="8">
        <f t="shared" si="19"/>
        <v>0</v>
      </c>
      <c r="K53" s="8">
        <f t="shared" si="19"/>
        <v>0</v>
      </c>
      <c r="L53" s="8">
        <f t="shared" si="19"/>
        <v>0</v>
      </c>
      <c r="M53" s="12"/>
      <c r="N53" s="5">
        <f>I53*100/B48</f>
        <v>1.6958576591604115</v>
      </c>
      <c r="O53" s="5">
        <f t="shared" ref="O53:Q53" si="20">J53*100/C48</f>
        <v>0</v>
      </c>
      <c r="P53" s="5">
        <f t="shared" si="20"/>
        <v>0</v>
      </c>
      <c r="Q53" s="5">
        <f t="shared" si="20"/>
        <v>0</v>
      </c>
    </row>
    <row r="54" spans="8:17" x14ac:dyDescent="0.3">
      <c r="H54" s="7" t="s">
        <v>80</v>
      </c>
      <c r="I54" s="8">
        <f t="shared" si="19"/>
        <v>306</v>
      </c>
      <c r="J54" s="8">
        <f t="shared" si="19"/>
        <v>31</v>
      </c>
      <c r="K54" s="8">
        <f t="shared" si="19"/>
        <v>37</v>
      </c>
      <c r="L54" s="8">
        <f t="shared" si="19"/>
        <v>20</v>
      </c>
      <c r="M54" s="12"/>
      <c r="N54" s="5">
        <f>I54*100/B48</f>
        <v>8.5070892410341958</v>
      </c>
      <c r="O54" s="5">
        <f t="shared" ref="O54:Q54" si="21">J54*100/C48</f>
        <v>1.7061089708310402</v>
      </c>
      <c r="P54" s="5">
        <f t="shared" si="21"/>
        <v>1.4475743348982786</v>
      </c>
      <c r="Q54" s="5">
        <f t="shared" si="21"/>
        <v>1.129305477131564</v>
      </c>
    </row>
    <row r="55" spans="8:17" x14ac:dyDescent="0.3">
      <c r="H55" s="7" t="s">
        <v>81</v>
      </c>
      <c r="I55" s="8">
        <f>I8+I17</f>
        <v>611</v>
      </c>
      <c r="J55" s="8">
        <f t="shared" si="19"/>
        <v>111</v>
      </c>
      <c r="K55" s="8">
        <f t="shared" si="19"/>
        <v>160</v>
      </c>
      <c r="L55" s="8">
        <f t="shared" si="19"/>
        <v>131</v>
      </c>
      <c r="M55" s="12"/>
      <c r="N55" s="5">
        <f>I55*100/B48</f>
        <v>16.986377536836251</v>
      </c>
      <c r="O55" s="5">
        <f t="shared" ref="O55:Q55" si="22">J55*100/C48</f>
        <v>6.1089708310401765</v>
      </c>
      <c r="P55" s="5">
        <f t="shared" si="22"/>
        <v>6.2597809076682314</v>
      </c>
      <c r="Q55" s="5">
        <f t="shared" si="22"/>
        <v>7.3969508752117452</v>
      </c>
    </row>
    <row r="56" spans="8:17" x14ac:dyDescent="0.3">
      <c r="H56" s="7" t="s">
        <v>82</v>
      </c>
      <c r="I56" s="8">
        <f t="shared" si="19"/>
        <v>808</v>
      </c>
      <c r="J56" s="8">
        <f t="shared" si="19"/>
        <v>292</v>
      </c>
      <c r="K56" s="8">
        <f t="shared" si="19"/>
        <v>368</v>
      </c>
      <c r="L56" s="8">
        <f t="shared" si="19"/>
        <v>189</v>
      </c>
      <c r="M56" s="12"/>
      <c r="N56" s="5">
        <f>I56*100/B48</f>
        <v>22.463163747567418</v>
      </c>
      <c r="O56" s="5">
        <f t="shared" ref="O56:Q56" si="23">J56*100/C48</f>
        <v>16.070445789763347</v>
      </c>
      <c r="P56" s="5">
        <f t="shared" si="23"/>
        <v>14.397496087636933</v>
      </c>
      <c r="Q56" s="5">
        <f t="shared" si="23"/>
        <v>10.671936758893281</v>
      </c>
    </row>
    <row r="57" spans="8:17" x14ac:dyDescent="0.3">
      <c r="H57" s="7" t="s">
        <v>83</v>
      </c>
      <c r="I57" s="8">
        <f t="shared" si="19"/>
        <v>485</v>
      </c>
      <c r="J57" s="8">
        <f t="shared" si="19"/>
        <v>367</v>
      </c>
      <c r="K57" s="8">
        <f t="shared" si="19"/>
        <v>444</v>
      </c>
      <c r="L57" s="8">
        <f t="shared" si="19"/>
        <v>319</v>
      </c>
      <c r="M57" s="12"/>
      <c r="N57" s="5">
        <f>I57*100/B48</f>
        <v>13.483458437586878</v>
      </c>
      <c r="O57" s="5">
        <f t="shared" ref="O57:Q57" si="24">J57*100/C48</f>
        <v>20.198128783709411</v>
      </c>
      <c r="P57" s="5">
        <f t="shared" si="24"/>
        <v>17.370892018779344</v>
      </c>
      <c r="Q57" s="5">
        <f t="shared" si="24"/>
        <v>18.012422360248447</v>
      </c>
    </row>
    <row r="58" spans="8:17" x14ac:dyDescent="0.3">
      <c r="H58" s="7" t="s">
        <v>84</v>
      </c>
      <c r="I58" s="8">
        <f t="shared" si="19"/>
        <v>688</v>
      </c>
      <c r="J58" s="8">
        <f t="shared" si="19"/>
        <v>514</v>
      </c>
      <c r="K58" s="8">
        <f t="shared" si="19"/>
        <v>888</v>
      </c>
      <c r="L58" s="8">
        <f t="shared" si="19"/>
        <v>567</v>
      </c>
      <c r="M58" s="12"/>
      <c r="N58" s="5">
        <f>I58*100/B48</f>
        <v>19.127050319710872</v>
      </c>
      <c r="O58" s="5">
        <f t="shared" ref="O58:Q58" si="25">J58*100/C48</f>
        <v>28.288387451843697</v>
      </c>
      <c r="P58" s="5">
        <f t="shared" si="25"/>
        <v>34.741784037558688</v>
      </c>
      <c r="Q58" s="5">
        <f t="shared" si="25"/>
        <v>32.015810276679844</v>
      </c>
    </row>
    <row r="60" spans="8:17" x14ac:dyDescent="0.3">
      <c r="H60" t="s">
        <v>22</v>
      </c>
      <c r="I60">
        <f>SUM(I52:I58)</f>
        <v>2959</v>
      </c>
      <c r="J60">
        <f t="shared" ref="J60:Q60" si="26">SUM(J52:J58)</f>
        <v>1315</v>
      </c>
      <c r="K60">
        <f t="shared" si="26"/>
        <v>1897</v>
      </c>
      <c r="L60">
        <f t="shared" si="26"/>
        <v>1226</v>
      </c>
      <c r="N60" s="9">
        <f>SUM(N52:N58)</f>
        <v>82.26299694189602</v>
      </c>
      <c r="O60" s="5">
        <f t="shared" si="26"/>
        <v>72.372041827187672</v>
      </c>
      <c r="P60" s="5">
        <f t="shared" si="26"/>
        <v>74.217527386541477</v>
      </c>
      <c r="Q60" s="5">
        <f t="shared" si="26"/>
        <v>69.226425748164885</v>
      </c>
    </row>
    <row r="67" spans="8:17" ht="14.25" customHeight="1" x14ac:dyDescent="0.3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3" t="s">
        <v>117</v>
      </c>
      <c r="N67" s="6">
        <v>2023</v>
      </c>
      <c r="O67" s="6">
        <v>2024</v>
      </c>
      <c r="P67" s="6">
        <v>2025</v>
      </c>
      <c r="Q67" s="6">
        <v>2026</v>
      </c>
    </row>
    <row r="68" spans="8:17" x14ac:dyDescent="0.3">
      <c r="H68" s="6" t="s">
        <v>67</v>
      </c>
      <c r="I68">
        <f>I25+I36</f>
        <v>0</v>
      </c>
      <c r="J68">
        <f t="shared" ref="J68:L68" si="27">J25+J36</f>
        <v>0</v>
      </c>
      <c r="K68">
        <f t="shared" si="27"/>
        <v>0</v>
      </c>
      <c r="L68">
        <f t="shared" si="27"/>
        <v>0</v>
      </c>
      <c r="M68" s="13"/>
      <c r="N68" s="5">
        <f>I68*100/B48</f>
        <v>0</v>
      </c>
      <c r="O68" s="5">
        <f t="shared" ref="O68:Q68" si="28">J68*100/C48</f>
        <v>0</v>
      </c>
      <c r="P68" s="5">
        <f t="shared" si="28"/>
        <v>0</v>
      </c>
      <c r="Q68" s="5">
        <f t="shared" si="28"/>
        <v>0</v>
      </c>
    </row>
    <row r="69" spans="8:17" x14ac:dyDescent="0.3">
      <c r="H69" s="6" t="s">
        <v>68</v>
      </c>
      <c r="I69">
        <f t="shared" ref="I69:L76" si="29">I26+I37</f>
        <v>0</v>
      </c>
      <c r="J69">
        <f t="shared" si="29"/>
        <v>0</v>
      </c>
      <c r="K69">
        <f t="shared" si="29"/>
        <v>0</v>
      </c>
      <c r="L69">
        <f t="shared" si="29"/>
        <v>0</v>
      </c>
      <c r="M69" s="13"/>
      <c r="N69" s="5">
        <f>I69*100/B48</f>
        <v>0</v>
      </c>
      <c r="O69" s="5">
        <f t="shared" ref="O69:Q69" si="30">J69*100/C48</f>
        <v>0</v>
      </c>
      <c r="P69" s="5">
        <f t="shared" si="30"/>
        <v>0</v>
      </c>
      <c r="Q69" s="5">
        <f t="shared" si="30"/>
        <v>0</v>
      </c>
    </row>
    <row r="70" spans="8:17" x14ac:dyDescent="0.3">
      <c r="H70" s="6" t="s">
        <v>69</v>
      </c>
      <c r="I70">
        <f t="shared" si="29"/>
        <v>0</v>
      </c>
      <c r="J70">
        <f t="shared" si="29"/>
        <v>0</v>
      </c>
      <c r="K70">
        <f t="shared" si="29"/>
        <v>0</v>
      </c>
      <c r="L70">
        <f t="shared" si="29"/>
        <v>0</v>
      </c>
      <c r="M70" s="13"/>
      <c r="N70" s="5">
        <f>I70*100/B48</f>
        <v>0</v>
      </c>
      <c r="O70" s="5">
        <f t="shared" ref="O70:Q70" si="31">J70*100/C48</f>
        <v>0</v>
      </c>
      <c r="P70" s="5">
        <f t="shared" si="31"/>
        <v>0</v>
      </c>
      <c r="Q70" s="5">
        <f t="shared" si="31"/>
        <v>0</v>
      </c>
    </row>
    <row r="71" spans="8:17" x14ac:dyDescent="0.3">
      <c r="H71" s="6" t="s">
        <v>70</v>
      </c>
      <c r="I71">
        <f t="shared" si="29"/>
        <v>0</v>
      </c>
      <c r="J71">
        <f t="shared" si="29"/>
        <v>0</v>
      </c>
      <c r="K71">
        <f t="shared" si="29"/>
        <v>0</v>
      </c>
      <c r="L71">
        <f t="shared" si="29"/>
        <v>0</v>
      </c>
      <c r="M71" s="13"/>
      <c r="N71" s="5">
        <f>I71*100/B48</f>
        <v>0</v>
      </c>
      <c r="O71" s="5">
        <f t="shared" ref="O71:Q71" si="32">J71*100/C48</f>
        <v>0</v>
      </c>
      <c r="P71" s="5">
        <f t="shared" si="32"/>
        <v>0</v>
      </c>
      <c r="Q71" s="5">
        <f t="shared" si="32"/>
        <v>0</v>
      </c>
    </row>
    <row r="72" spans="8:17" x14ac:dyDescent="0.3">
      <c r="H72" s="6" t="s">
        <v>71</v>
      </c>
      <c r="I72">
        <f t="shared" si="29"/>
        <v>0</v>
      </c>
      <c r="J72">
        <f t="shared" si="29"/>
        <v>0</v>
      </c>
      <c r="K72">
        <f t="shared" si="29"/>
        <v>0</v>
      </c>
      <c r="L72">
        <f t="shared" si="29"/>
        <v>0</v>
      </c>
      <c r="M72" s="13"/>
      <c r="N72" s="5">
        <f>I72*100/B48</f>
        <v>0</v>
      </c>
      <c r="O72" s="5">
        <f t="shared" ref="O72:Q72" si="33">J72*100/C48</f>
        <v>0</v>
      </c>
      <c r="P72" s="5">
        <f t="shared" si="33"/>
        <v>0</v>
      </c>
      <c r="Q72" s="5">
        <f t="shared" si="33"/>
        <v>0</v>
      </c>
    </row>
    <row r="73" spans="8:17" x14ac:dyDescent="0.3">
      <c r="H73" s="6" t="s">
        <v>72</v>
      </c>
      <c r="I73">
        <f t="shared" si="29"/>
        <v>0</v>
      </c>
      <c r="J73">
        <f t="shared" si="29"/>
        <v>8</v>
      </c>
      <c r="K73">
        <f t="shared" si="29"/>
        <v>0</v>
      </c>
      <c r="L73">
        <f t="shared" si="29"/>
        <v>0</v>
      </c>
      <c r="M73" s="13"/>
      <c r="N73" s="5">
        <f>I73*100/B48</f>
        <v>0</v>
      </c>
      <c r="O73" s="5">
        <f t="shared" ref="O73:Q73" si="34">J73*100/C48</f>
        <v>0.44028618602091357</v>
      </c>
      <c r="P73" s="5">
        <f t="shared" si="34"/>
        <v>0</v>
      </c>
      <c r="Q73" s="5">
        <f t="shared" si="34"/>
        <v>0</v>
      </c>
    </row>
    <row r="74" spans="8:17" x14ac:dyDescent="0.3">
      <c r="H74" s="6" t="s">
        <v>73</v>
      </c>
      <c r="I74">
        <f t="shared" si="29"/>
        <v>0</v>
      </c>
      <c r="J74">
        <f t="shared" si="29"/>
        <v>0</v>
      </c>
      <c r="K74">
        <f t="shared" si="29"/>
        <v>0</v>
      </c>
      <c r="L74">
        <f t="shared" si="29"/>
        <v>0</v>
      </c>
      <c r="M74" s="13"/>
      <c r="N74" s="5">
        <f>I74*100/B48</f>
        <v>0</v>
      </c>
      <c r="O74" s="5">
        <f t="shared" ref="O74:Q74" si="35">J74*100/C48</f>
        <v>0</v>
      </c>
      <c r="P74" s="5">
        <f t="shared" si="35"/>
        <v>0</v>
      </c>
      <c r="Q74" s="5">
        <f t="shared" si="35"/>
        <v>0</v>
      </c>
    </row>
    <row r="75" spans="8:17" x14ac:dyDescent="0.3">
      <c r="H75" s="6" t="s">
        <v>74</v>
      </c>
      <c r="I75">
        <f t="shared" si="29"/>
        <v>0</v>
      </c>
      <c r="J75">
        <f t="shared" si="29"/>
        <v>10</v>
      </c>
      <c r="K75">
        <f t="shared" si="29"/>
        <v>0</v>
      </c>
      <c r="L75">
        <f t="shared" si="29"/>
        <v>0</v>
      </c>
      <c r="M75" s="13"/>
      <c r="N75" s="5">
        <f>I75*100/B48</f>
        <v>0</v>
      </c>
      <c r="O75" s="5">
        <f t="shared" ref="O75:Q75" si="36">J75*100/C48</f>
        <v>0.55035773252614195</v>
      </c>
      <c r="P75" s="5">
        <f t="shared" si="36"/>
        <v>0</v>
      </c>
      <c r="Q75" s="5">
        <f t="shared" si="36"/>
        <v>0</v>
      </c>
    </row>
    <row r="76" spans="8:17" x14ac:dyDescent="0.3">
      <c r="H76" s="6" t="s">
        <v>75</v>
      </c>
      <c r="I76">
        <f t="shared" si="29"/>
        <v>638</v>
      </c>
      <c r="J76">
        <f t="shared" si="29"/>
        <v>484</v>
      </c>
      <c r="K76">
        <f t="shared" si="29"/>
        <v>659</v>
      </c>
      <c r="L76">
        <f t="shared" si="29"/>
        <v>545</v>
      </c>
      <c r="M76" s="13"/>
      <c r="N76" s="5">
        <f>I76*100/B48</f>
        <v>17.737003058103976</v>
      </c>
      <c r="O76" s="5">
        <f t="shared" ref="O76:Q76" si="37">J76*100/C48</f>
        <v>26.637314254265274</v>
      </c>
      <c r="P76" s="5">
        <f t="shared" si="37"/>
        <v>25.78247261345853</v>
      </c>
      <c r="Q76" s="5">
        <f t="shared" si="37"/>
        <v>30.773574251835122</v>
      </c>
    </row>
    <row r="78" spans="8:17" x14ac:dyDescent="0.3">
      <c r="H78" t="s">
        <v>118</v>
      </c>
      <c r="I78">
        <f>SUM(I68:I76)</f>
        <v>638</v>
      </c>
      <c r="J78">
        <f t="shared" ref="J78:Q78" si="38">SUM(J68:J76)</f>
        <v>502</v>
      </c>
      <c r="K78">
        <f t="shared" si="38"/>
        <v>659</v>
      </c>
      <c r="L78">
        <f t="shared" si="38"/>
        <v>545</v>
      </c>
      <c r="N78" s="5">
        <f t="shared" si="38"/>
        <v>17.737003058103976</v>
      </c>
      <c r="O78" s="5">
        <f t="shared" si="38"/>
        <v>27.627958172812328</v>
      </c>
      <c r="P78" s="5">
        <f t="shared" si="38"/>
        <v>25.78247261345853</v>
      </c>
      <c r="Q78" s="5">
        <f t="shared" si="38"/>
        <v>30.773574251835122</v>
      </c>
    </row>
  </sheetData>
  <mergeCells count="4">
    <mergeCell ref="A1:F1"/>
    <mergeCell ref="H1:M1"/>
    <mergeCell ref="M51:M58"/>
    <mergeCell ref="M67:M76"/>
  </mergeCells>
  <conditionalFormatting sqref="C9">
    <cfRule type="cellIs" dxfId="120" priority="57" operator="greaterThan">
      <formula>$B$9</formula>
    </cfRule>
    <cfRule type="cellIs" dxfId="119" priority="56" operator="lessThan">
      <formula>$B$9</formula>
    </cfRule>
  </conditionalFormatting>
  <conditionalFormatting sqref="C18">
    <cfRule type="cellIs" dxfId="118" priority="51" operator="greaterThan">
      <formula>$B$9</formula>
    </cfRule>
    <cfRule type="cellIs" dxfId="117" priority="50" operator="lessThan">
      <formula>$B$9</formula>
    </cfRule>
    <cfRule type="cellIs" dxfId="116" priority="49" operator="greaterThan">
      <formula>$B$18</formula>
    </cfRule>
    <cfRule type="cellIs" dxfId="115" priority="48" operator="lessThan">
      <formula>$B$18</formula>
    </cfRule>
  </conditionalFormatting>
  <conditionalFormatting sqref="C29">
    <cfRule type="cellIs" dxfId="114" priority="41" operator="greaterThan">
      <formula>$B$29</formula>
    </cfRule>
    <cfRule type="cellIs" dxfId="113" priority="40" operator="lessThan">
      <formula>$B$29</formula>
    </cfRule>
  </conditionalFormatting>
  <conditionalFormatting sqref="C40">
    <cfRule type="cellIs" dxfId="112" priority="35" operator="greaterThan">
      <formula>$B$40</formula>
    </cfRule>
    <cfRule type="cellIs" dxfId="111" priority="34" operator="lessThan">
      <formula>$B$40</formula>
    </cfRule>
  </conditionalFormatting>
  <conditionalFormatting sqref="C42">
    <cfRule type="cellIs" dxfId="110" priority="5" operator="lessThan">
      <formula>$B$42</formula>
    </cfRule>
    <cfRule type="cellIs" dxfId="109" priority="6" operator="greaterThan">
      <formula>$B$42</formula>
    </cfRule>
  </conditionalFormatting>
  <conditionalFormatting sqref="C48">
    <cfRule type="cellIs" dxfId="108" priority="20" operator="greaterThan">
      <formula>$B$48</formula>
    </cfRule>
    <cfRule type="cellIs" dxfId="107" priority="19" operator="lessThan">
      <formula>$B$48</formula>
    </cfRule>
  </conditionalFormatting>
  <conditionalFormatting sqref="C20:F20">
    <cfRule type="cellIs" dxfId="106" priority="10" operator="greaterThan">
      <formula>$B$20</formula>
    </cfRule>
  </conditionalFormatting>
  <conditionalFormatting sqref="D9">
    <cfRule type="cellIs" dxfId="105" priority="55" operator="greaterThan">
      <formula>$C$9</formula>
    </cfRule>
    <cfRule type="cellIs" dxfId="104" priority="54" operator="lessThan">
      <formula>$C$9</formula>
    </cfRule>
  </conditionalFormatting>
  <conditionalFormatting sqref="D18">
    <cfRule type="cellIs" dxfId="103" priority="28" operator="lessThan">
      <formula>$C$18</formula>
    </cfRule>
    <cfRule type="cellIs" dxfId="102" priority="29" operator="greaterThan">
      <formula>$C$18</formula>
    </cfRule>
  </conditionalFormatting>
  <conditionalFormatting sqref="D29">
    <cfRule type="cellIs" dxfId="101" priority="39" operator="greaterThan">
      <formula>$C$29</formula>
    </cfRule>
    <cfRule type="cellIs" dxfId="100" priority="38" operator="lessThan">
      <formula>$C$29</formula>
    </cfRule>
  </conditionalFormatting>
  <conditionalFormatting sqref="D40">
    <cfRule type="cellIs" dxfId="99" priority="33" operator="greaterThan">
      <formula>$C$40</formula>
    </cfRule>
    <cfRule type="cellIs" dxfId="98" priority="32" operator="lessThan">
      <formula>$C$40</formula>
    </cfRule>
  </conditionalFormatting>
  <conditionalFormatting sqref="D42">
    <cfRule type="cellIs" dxfId="97" priority="3" operator="lessThan">
      <formula>$C$42</formula>
    </cfRule>
    <cfRule type="cellIs" dxfId="96" priority="4" operator="greaterThan">
      <formula>$C$42</formula>
    </cfRule>
  </conditionalFormatting>
  <conditionalFormatting sqref="D48">
    <cfRule type="cellIs" dxfId="95" priority="18" operator="greaterThan">
      <formula>$C$48</formula>
    </cfRule>
    <cfRule type="cellIs" dxfId="94" priority="17" operator="lessThan">
      <formula>$C$48</formula>
    </cfRule>
  </conditionalFormatting>
  <conditionalFormatting sqref="E9">
    <cfRule type="cellIs" dxfId="93" priority="53" operator="greaterThan">
      <formula>$D$9</formula>
    </cfRule>
    <cfRule type="cellIs" dxfId="92" priority="52" operator="lessThan">
      <formula>$D$9</formula>
    </cfRule>
  </conditionalFormatting>
  <conditionalFormatting sqref="E18">
    <cfRule type="cellIs" dxfId="91" priority="26" operator="lessThan">
      <formula>$D$18</formula>
    </cfRule>
    <cfRule type="cellIs" dxfId="90" priority="27" operator="greaterThan">
      <formula>$D$18</formula>
    </cfRule>
  </conditionalFormatting>
  <conditionalFormatting sqref="E29">
    <cfRule type="cellIs" dxfId="89" priority="37" operator="greaterThan">
      <formula>$D$29</formula>
    </cfRule>
    <cfRule type="cellIs" dxfId="88" priority="36" operator="lessThan">
      <formula>$D$29</formula>
    </cfRule>
  </conditionalFormatting>
  <conditionalFormatting sqref="E40">
    <cfRule type="cellIs" dxfId="87" priority="30" operator="lessThan">
      <formula>$D$40</formula>
    </cfRule>
    <cfRule type="cellIs" dxfId="86" priority="31" operator="greaterThan">
      <formula>$D$40</formula>
    </cfRule>
  </conditionalFormatting>
  <conditionalFormatting sqref="E42">
    <cfRule type="cellIs" dxfId="85" priority="2" operator="greaterThan">
      <formula>$D$42</formula>
    </cfRule>
    <cfRule type="cellIs" dxfId="84" priority="1" operator="lessThan">
      <formula>$D$42</formula>
    </cfRule>
  </conditionalFormatting>
  <conditionalFormatting sqref="E48">
    <cfRule type="cellIs" dxfId="83" priority="16" operator="greaterThan">
      <formula>$D$48</formula>
    </cfRule>
    <cfRule type="cellIs" dxfId="82" priority="15" operator="lessThan">
      <formula>$D$48</formula>
    </cfRule>
  </conditionalFormatting>
  <conditionalFormatting sqref="F5:F9">
    <cfRule type="cellIs" dxfId="81" priority="58" operator="greaterThan">
      <formula>0</formula>
    </cfRule>
    <cfRule type="cellIs" dxfId="80" priority="59" operator="lessThan">
      <formula>0</formula>
    </cfRule>
  </conditionalFormatting>
  <conditionalFormatting sqref="F6:F9">
    <cfRule type="cellIs" dxfId="79" priority="47" operator="lessThan">
      <formula>0</formula>
    </cfRule>
  </conditionalFormatting>
  <conditionalFormatting sqref="F14:F18">
    <cfRule type="cellIs" dxfId="78" priority="62" operator="greaterThan">
      <formula>0</formula>
    </cfRule>
    <cfRule type="cellIs" dxfId="77" priority="63" operator="lessThan">
      <formula>0</formula>
    </cfRule>
  </conditionalFormatting>
  <conditionalFormatting sqref="F15:F18">
    <cfRule type="cellIs" dxfId="76" priority="46" operator="lessThan">
      <formula>0</formula>
    </cfRule>
  </conditionalFormatting>
  <conditionalFormatting sqref="F25:F29">
    <cfRule type="cellIs" dxfId="75" priority="44" operator="greaterThan">
      <formula>0</formula>
    </cfRule>
    <cfRule type="cellIs" dxfId="74" priority="45" operator="lessThan">
      <formula>0</formula>
    </cfRule>
  </conditionalFormatting>
  <conditionalFormatting sqref="F26:F29">
    <cfRule type="cellIs" dxfId="73" priority="43" operator="lessThan">
      <formula>0</formula>
    </cfRule>
  </conditionalFormatting>
  <conditionalFormatting sqref="F36:F40">
    <cfRule type="cellIs" dxfId="72" priority="24" operator="greaterThan">
      <formula>0</formula>
    </cfRule>
    <cfRule type="cellIs" dxfId="71" priority="25" operator="lessThan">
      <formula>0</formula>
    </cfRule>
  </conditionalFormatting>
  <conditionalFormatting sqref="F37:F40">
    <cfRule type="cellIs" dxfId="70" priority="23" operator="lessThan">
      <formula>0</formula>
    </cfRule>
  </conditionalFormatting>
  <conditionalFormatting sqref="F42">
    <cfRule type="cellIs" dxfId="69" priority="8" operator="greaterThan">
      <formula>0</formula>
    </cfRule>
    <cfRule type="cellIs" dxfId="68" priority="9" operator="lessThan">
      <formula>0</formula>
    </cfRule>
    <cfRule type="cellIs" dxfId="67" priority="7" operator="lessThan">
      <formula>0</formula>
    </cfRule>
  </conditionalFormatting>
  <conditionalFormatting sqref="F48">
    <cfRule type="cellIs" dxfId="66" priority="22" operator="lessThan">
      <formula>0</formula>
    </cfRule>
  </conditionalFormatting>
  <conditionalFormatting sqref="F48:F52">
    <cfRule type="cellIs" dxfId="65" priority="21" operator="greaterThan">
      <formula>0</formula>
    </cfRule>
  </conditionalFormatting>
  <conditionalFormatting sqref="F49:F52">
    <cfRule type="cellIs" dxfId="64" priority="61" operator="lessThan">
      <formula>0</formula>
    </cfRule>
  </conditionalFormatting>
  <conditionalFormatting sqref="M5:M21">
    <cfRule type="cellIs" dxfId="63" priority="14" operator="greaterThan">
      <formula>0</formula>
    </cfRule>
    <cfRule type="cellIs" dxfId="62" priority="13" operator="lessThan">
      <formula>0</formula>
    </cfRule>
  </conditionalFormatting>
  <conditionalFormatting sqref="M25:M34 M36:M45">
    <cfRule type="cellIs" dxfId="61" priority="12" operator="greaterThan">
      <formula>0</formula>
    </cfRule>
    <cfRule type="cellIs" dxfId="60" priority="11" operator="lessThan">
      <formula>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965F-D46F-4DD4-9C05-35F2D7AD64D6}">
  <dimension ref="A1:Q78"/>
  <sheetViews>
    <sheetView topLeftCell="A19" workbookViewId="0">
      <selection activeCell="K45" sqref="K45"/>
    </sheetView>
  </sheetViews>
  <sheetFormatPr defaultRowHeight="14.4" x14ac:dyDescent="0.3"/>
  <cols>
    <col min="1" max="1" width="13.77734375" bestFit="1" customWidth="1"/>
    <col min="8" max="8" width="13.77734375" bestFit="1" customWidth="1"/>
  </cols>
  <sheetData>
    <row r="1" spans="1:13" x14ac:dyDescent="0.3">
      <c r="A1" s="11" t="s">
        <v>115</v>
      </c>
      <c r="B1" s="11"/>
      <c r="C1" s="11"/>
      <c r="D1" s="11"/>
      <c r="E1" s="11"/>
      <c r="F1" s="11"/>
      <c r="H1" s="11" t="s">
        <v>116</v>
      </c>
      <c r="I1" s="11"/>
      <c r="J1" s="11"/>
      <c r="K1" s="11"/>
      <c r="L1" s="11"/>
      <c r="M1" s="11"/>
    </row>
    <row r="2" spans="1:13" x14ac:dyDescent="0.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 x14ac:dyDescent="0.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 x14ac:dyDescent="0.3">
      <c r="A5" t="s">
        <v>3</v>
      </c>
      <c r="F5">
        <f>E5-B5</f>
        <v>0</v>
      </c>
      <c r="H5" t="s">
        <v>19</v>
      </c>
      <c r="M5">
        <f>L5-I5</f>
        <v>0</v>
      </c>
    </row>
    <row r="6" spans="1:13" x14ac:dyDescent="0.3">
      <c r="A6" t="s">
        <v>4</v>
      </c>
      <c r="F6">
        <f t="shared" ref="F6:F9" si="0">E6-B6</f>
        <v>0</v>
      </c>
      <c r="H6" t="s">
        <v>20</v>
      </c>
      <c r="M6">
        <f t="shared" ref="M6:M12" si="1">L6-I6</f>
        <v>0</v>
      </c>
    </row>
    <row r="7" spans="1:13" x14ac:dyDescent="0.3">
      <c r="A7" t="s">
        <v>5</v>
      </c>
      <c r="B7">
        <v>421</v>
      </c>
      <c r="C7">
        <v>554</v>
      </c>
      <c r="D7">
        <v>541</v>
      </c>
      <c r="E7">
        <v>471</v>
      </c>
      <c r="F7">
        <f t="shared" si="0"/>
        <v>50</v>
      </c>
      <c r="H7" t="s">
        <v>21</v>
      </c>
      <c r="I7">
        <v>4</v>
      </c>
      <c r="J7">
        <v>5</v>
      </c>
      <c r="K7">
        <v>10</v>
      </c>
      <c r="L7">
        <v>7</v>
      </c>
      <c r="M7">
        <f t="shared" si="1"/>
        <v>3</v>
      </c>
    </row>
    <row r="8" spans="1:13" x14ac:dyDescent="0.3">
      <c r="A8" t="s">
        <v>6</v>
      </c>
      <c r="B8">
        <v>341</v>
      </c>
      <c r="C8">
        <v>208</v>
      </c>
      <c r="D8">
        <v>385</v>
      </c>
      <c r="E8">
        <v>356</v>
      </c>
      <c r="F8">
        <f t="shared" si="0"/>
        <v>15</v>
      </c>
      <c r="H8" t="s">
        <v>23</v>
      </c>
      <c r="I8">
        <v>52</v>
      </c>
      <c r="J8">
        <v>68</v>
      </c>
      <c r="K8">
        <v>89</v>
      </c>
      <c r="L8">
        <v>98</v>
      </c>
      <c r="M8">
        <f t="shared" si="1"/>
        <v>46</v>
      </c>
    </row>
    <row r="9" spans="1:13" x14ac:dyDescent="0.3">
      <c r="A9" t="s">
        <v>22</v>
      </c>
      <c r="B9">
        <f>SUM(B5:B8)</f>
        <v>762</v>
      </c>
      <c r="C9">
        <f>SUM(C5:C8)</f>
        <v>762</v>
      </c>
      <c r="D9">
        <f>SUM(D5:D8)</f>
        <v>926</v>
      </c>
      <c r="E9">
        <f>SUM(E5:E8)</f>
        <v>827</v>
      </c>
      <c r="F9">
        <f t="shared" si="0"/>
        <v>65</v>
      </c>
      <c r="H9" t="s">
        <v>24</v>
      </c>
      <c r="I9">
        <v>152</v>
      </c>
      <c r="J9">
        <v>165</v>
      </c>
      <c r="K9">
        <v>216</v>
      </c>
      <c r="L9">
        <v>157</v>
      </c>
      <c r="M9">
        <f t="shared" si="1"/>
        <v>5</v>
      </c>
    </row>
    <row r="10" spans="1:13" x14ac:dyDescent="0.3">
      <c r="H10" t="s">
        <v>25</v>
      </c>
      <c r="I10">
        <v>220</v>
      </c>
      <c r="J10">
        <v>286</v>
      </c>
      <c r="K10">
        <v>245</v>
      </c>
      <c r="L10">
        <v>216</v>
      </c>
      <c r="M10">
        <f t="shared" si="1"/>
        <v>-4</v>
      </c>
    </row>
    <row r="11" spans="1:13" x14ac:dyDescent="0.3">
      <c r="H11" t="s">
        <v>26</v>
      </c>
      <c r="I11">
        <v>334</v>
      </c>
      <c r="J11">
        <v>238</v>
      </c>
      <c r="K11">
        <v>366</v>
      </c>
      <c r="L11">
        <v>349</v>
      </c>
      <c r="M11">
        <f t="shared" si="1"/>
        <v>15</v>
      </c>
    </row>
    <row r="12" spans="1:13" x14ac:dyDescent="0.3">
      <c r="H12" t="s">
        <v>22</v>
      </c>
      <c r="I12">
        <f>SUM(I5:I11)</f>
        <v>762</v>
      </c>
      <c r="J12">
        <f t="shared" ref="J12:L12" si="2">SUM(J5:J11)</f>
        <v>762</v>
      </c>
      <c r="K12">
        <f t="shared" si="2"/>
        <v>926</v>
      </c>
      <c r="L12">
        <f t="shared" si="2"/>
        <v>827</v>
      </c>
      <c r="M12">
        <f t="shared" si="1"/>
        <v>65</v>
      </c>
    </row>
    <row r="14" spans="1:13" x14ac:dyDescent="0.3">
      <c r="A14" t="s">
        <v>7</v>
      </c>
      <c r="F14">
        <f>E14-B14</f>
        <v>0</v>
      </c>
      <c r="H14" t="s">
        <v>27</v>
      </c>
      <c r="M14">
        <f>L14-I14</f>
        <v>0</v>
      </c>
    </row>
    <row r="15" spans="1:13" x14ac:dyDescent="0.3">
      <c r="A15" t="s">
        <v>8</v>
      </c>
      <c r="F15">
        <f t="shared" ref="F15:F17" si="3">E15-B15</f>
        <v>0</v>
      </c>
      <c r="H15" t="s">
        <v>28</v>
      </c>
      <c r="M15">
        <f t="shared" ref="M15:M21" si="4">L15-I15</f>
        <v>0</v>
      </c>
    </row>
    <row r="16" spans="1:13" x14ac:dyDescent="0.3">
      <c r="A16" t="s">
        <v>9</v>
      </c>
      <c r="B16">
        <v>193</v>
      </c>
      <c r="C16">
        <v>191</v>
      </c>
      <c r="D16">
        <v>236</v>
      </c>
      <c r="E16">
        <v>157</v>
      </c>
      <c r="F16">
        <f t="shared" si="3"/>
        <v>-36</v>
      </c>
      <c r="H16" t="s">
        <v>29</v>
      </c>
      <c r="I16">
        <v>1</v>
      </c>
      <c r="J16">
        <v>7</v>
      </c>
      <c r="K16">
        <v>2</v>
      </c>
      <c r="L16">
        <v>3</v>
      </c>
      <c r="M16">
        <f t="shared" si="4"/>
        <v>2</v>
      </c>
    </row>
    <row r="17" spans="1:13" x14ac:dyDescent="0.3">
      <c r="A17" t="s">
        <v>10</v>
      </c>
      <c r="B17">
        <v>216</v>
      </c>
      <c r="C17">
        <v>138</v>
      </c>
      <c r="D17">
        <v>220</v>
      </c>
      <c r="E17">
        <v>246</v>
      </c>
      <c r="F17">
        <f t="shared" si="3"/>
        <v>30</v>
      </c>
      <c r="H17" t="s">
        <v>30</v>
      </c>
      <c r="I17">
        <v>21</v>
      </c>
      <c r="J17">
        <v>23</v>
      </c>
      <c r="K17">
        <v>28</v>
      </c>
      <c r="L17">
        <v>27</v>
      </c>
      <c r="M17">
        <f t="shared" si="4"/>
        <v>6</v>
      </c>
    </row>
    <row r="18" spans="1:13" x14ac:dyDescent="0.3">
      <c r="A18" t="s">
        <v>22</v>
      </c>
      <c r="B18">
        <f>SUM(B14:B17)</f>
        <v>409</v>
      </c>
      <c r="C18">
        <f t="shared" ref="C18:F18" si="5">SUM(C14:C17)</f>
        <v>329</v>
      </c>
      <c r="D18" s="4">
        <f t="shared" si="5"/>
        <v>456</v>
      </c>
      <c r="E18" s="4">
        <f t="shared" si="5"/>
        <v>403</v>
      </c>
      <c r="F18" s="4">
        <f t="shared" si="5"/>
        <v>-6</v>
      </c>
      <c r="H18" t="s">
        <v>31</v>
      </c>
      <c r="I18">
        <v>67</v>
      </c>
      <c r="J18">
        <v>54</v>
      </c>
      <c r="K18">
        <v>94</v>
      </c>
      <c r="L18">
        <v>59</v>
      </c>
      <c r="M18">
        <f t="shared" si="4"/>
        <v>-8</v>
      </c>
    </row>
    <row r="19" spans="1:13" x14ac:dyDescent="0.3">
      <c r="H19" t="s">
        <v>32</v>
      </c>
      <c r="I19">
        <v>139</v>
      </c>
      <c r="J19">
        <v>118</v>
      </c>
      <c r="K19">
        <v>142</v>
      </c>
      <c r="L19">
        <v>73</v>
      </c>
      <c r="M19">
        <f t="shared" si="4"/>
        <v>-66</v>
      </c>
    </row>
    <row r="20" spans="1:13" x14ac:dyDescent="0.3">
      <c r="A20" t="s">
        <v>85</v>
      </c>
      <c r="B20">
        <f>B9+B18</f>
        <v>1171</v>
      </c>
      <c r="C20">
        <f t="shared" ref="C20:F20" si="6">C9+C18</f>
        <v>1091</v>
      </c>
      <c r="D20">
        <f t="shared" si="6"/>
        <v>1382</v>
      </c>
      <c r="E20">
        <f t="shared" si="6"/>
        <v>1230</v>
      </c>
      <c r="F20">
        <f t="shared" si="6"/>
        <v>59</v>
      </c>
      <c r="H20" t="s">
        <v>33</v>
      </c>
      <c r="I20">
        <v>181</v>
      </c>
      <c r="J20">
        <v>127</v>
      </c>
      <c r="K20">
        <v>190</v>
      </c>
      <c r="L20">
        <v>241</v>
      </c>
      <c r="M20">
        <f t="shared" si="4"/>
        <v>60</v>
      </c>
    </row>
    <row r="21" spans="1:13" x14ac:dyDescent="0.3">
      <c r="H21" t="s">
        <v>22</v>
      </c>
      <c r="I21">
        <f>SUM(I14:I20)</f>
        <v>409</v>
      </c>
      <c r="J21">
        <f t="shared" ref="J21:L21" si="7">SUM(J14:J20)</f>
        <v>329</v>
      </c>
      <c r="K21">
        <f t="shared" si="7"/>
        <v>456</v>
      </c>
      <c r="L21">
        <f t="shared" si="7"/>
        <v>403</v>
      </c>
      <c r="M21">
        <f t="shared" si="4"/>
        <v>-6</v>
      </c>
    </row>
    <row r="23" spans="1:13" x14ac:dyDescent="0.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 x14ac:dyDescent="0.3">
      <c r="A25" t="s">
        <v>11</v>
      </c>
      <c r="F25">
        <f>E25-B25</f>
        <v>0</v>
      </c>
      <c r="H25" t="s">
        <v>34</v>
      </c>
      <c r="I25">
        <v>37</v>
      </c>
      <c r="J25">
        <v>23</v>
      </c>
      <c r="K25">
        <v>12</v>
      </c>
      <c r="M25">
        <f>L25-I25</f>
        <v>-37</v>
      </c>
    </row>
    <row r="26" spans="1:13" x14ac:dyDescent="0.3">
      <c r="A26" t="s">
        <v>12</v>
      </c>
      <c r="B26">
        <v>190</v>
      </c>
      <c r="C26">
        <v>86</v>
      </c>
      <c r="D26">
        <v>99</v>
      </c>
      <c r="F26">
        <f t="shared" ref="F26:F28" si="8">E26-B26</f>
        <v>-190</v>
      </c>
      <c r="H26" t="s">
        <v>35</v>
      </c>
      <c r="I26">
        <v>10</v>
      </c>
      <c r="J26">
        <v>7</v>
      </c>
      <c r="K26">
        <v>1</v>
      </c>
      <c r="M26">
        <f t="shared" ref="M26:M34" si="9">L26-I26</f>
        <v>-10</v>
      </c>
    </row>
    <row r="27" spans="1:13" x14ac:dyDescent="0.3">
      <c r="A27" t="s">
        <v>13</v>
      </c>
      <c r="B27">
        <v>240</v>
      </c>
      <c r="C27">
        <v>79</v>
      </c>
      <c r="D27">
        <v>138</v>
      </c>
      <c r="F27">
        <f t="shared" si="8"/>
        <v>-240</v>
      </c>
      <c r="H27" t="s">
        <v>36</v>
      </c>
      <c r="K27">
        <v>12</v>
      </c>
      <c r="M27">
        <f t="shared" si="9"/>
        <v>0</v>
      </c>
    </row>
    <row r="28" spans="1:13" x14ac:dyDescent="0.3">
      <c r="A28" t="s">
        <v>14</v>
      </c>
      <c r="B28">
        <v>130</v>
      </c>
      <c r="C28">
        <v>124</v>
      </c>
      <c r="D28">
        <v>234</v>
      </c>
      <c r="E28">
        <v>110</v>
      </c>
      <c r="F28">
        <f t="shared" si="8"/>
        <v>-20</v>
      </c>
      <c r="H28" t="s">
        <v>37</v>
      </c>
      <c r="I28">
        <v>61</v>
      </c>
      <c r="J28">
        <v>26</v>
      </c>
      <c r="K28">
        <v>25</v>
      </c>
      <c r="M28">
        <f t="shared" si="9"/>
        <v>-61</v>
      </c>
    </row>
    <row r="29" spans="1:13" x14ac:dyDescent="0.3">
      <c r="A29" t="s">
        <v>22</v>
      </c>
      <c r="B29">
        <f>SUM(B25:B28)</f>
        <v>560</v>
      </c>
      <c r="C29">
        <f>SUM(C25:C28)</f>
        <v>289</v>
      </c>
      <c r="D29">
        <f>SUM(D25:D28)</f>
        <v>471</v>
      </c>
      <c r="E29">
        <f>SUM(E25:E28)</f>
        <v>110</v>
      </c>
      <c r="F29" s="4">
        <f>SUM(F25:F28)</f>
        <v>-450</v>
      </c>
      <c r="H29" t="s">
        <v>38</v>
      </c>
      <c r="I29">
        <v>19</v>
      </c>
      <c r="K29">
        <v>7</v>
      </c>
      <c r="M29">
        <f t="shared" si="9"/>
        <v>-19</v>
      </c>
    </row>
    <row r="30" spans="1:13" x14ac:dyDescent="0.3">
      <c r="H30" t="s">
        <v>39</v>
      </c>
      <c r="I30">
        <v>66</v>
      </c>
      <c r="J30">
        <v>30</v>
      </c>
      <c r="K30">
        <v>45</v>
      </c>
      <c r="M30">
        <f t="shared" si="9"/>
        <v>-66</v>
      </c>
    </row>
    <row r="31" spans="1:13" x14ac:dyDescent="0.3">
      <c r="H31" t="s">
        <v>40</v>
      </c>
      <c r="M31">
        <f t="shared" si="9"/>
        <v>0</v>
      </c>
    </row>
    <row r="32" spans="1:13" x14ac:dyDescent="0.3">
      <c r="H32" t="s">
        <v>41</v>
      </c>
      <c r="I32">
        <v>32</v>
      </c>
      <c r="M32">
        <f t="shared" si="9"/>
        <v>-32</v>
      </c>
    </row>
    <row r="33" spans="1:13" x14ac:dyDescent="0.3">
      <c r="H33" t="s">
        <v>42</v>
      </c>
      <c r="I33">
        <v>335</v>
      </c>
      <c r="J33">
        <v>203</v>
      </c>
      <c r="K33">
        <v>369</v>
      </c>
      <c r="L33">
        <v>110</v>
      </c>
      <c r="M33">
        <f t="shared" si="9"/>
        <v>-225</v>
      </c>
    </row>
    <row r="34" spans="1:13" x14ac:dyDescent="0.3">
      <c r="H34" t="s">
        <v>22</v>
      </c>
      <c r="I34">
        <f>SUM(I25:I33)</f>
        <v>560</v>
      </c>
      <c r="J34">
        <f t="shared" ref="J34:L34" si="10">SUM(J25:J33)</f>
        <v>289</v>
      </c>
      <c r="K34">
        <f t="shared" si="10"/>
        <v>471</v>
      </c>
      <c r="L34">
        <f t="shared" si="10"/>
        <v>110</v>
      </c>
      <c r="M34">
        <f t="shared" si="9"/>
        <v>-450</v>
      </c>
    </row>
    <row r="36" spans="1:13" x14ac:dyDescent="0.3">
      <c r="A36" t="s">
        <v>15</v>
      </c>
      <c r="F36">
        <f>E36-B36</f>
        <v>0</v>
      </c>
      <c r="H36" t="s">
        <v>43</v>
      </c>
      <c r="M36">
        <f>L36-I36</f>
        <v>0</v>
      </c>
    </row>
    <row r="37" spans="1:13" x14ac:dyDescent="0.3">
      <c r="A37" t="s">
        <v>16</v>
      </c>
      <c r="B37">
        <v>129</v>
      </c>
      <c r="C37">
        <v>114</v>
      </c>
      <c r="D37">
        <v>124</v>
      </c>
      <c r="F37">
        <f t="shared" ref="F37:F39" si="11">E37-B37</f>
        <v>-129</v>
      </c>
      <c r="H37" t="s">
        <v>44</v>
      </c>
      <c r="M37">
        <f t="shared" ref="M37:M45" si="12">L37-I37</f>
        <v>0</v>
      </c>
    </row>
    <row r="38" spans="1:13" x14ac:dyDescent="0.3">
      <c r="A38" t="s">
        <v>17</v>
      </c>
      <c r="B38">
        <v>109</v>
      </c>
      <c r="C38">
        <v>85</v>
      </c>
      <c r="D38">
        <v>47</v>
      </c>
      <c r="F38">
        <f t="shared" si="11"/>
        <v>-109</v>
      </c>
      <c r="H38" t="s">
        <v>45</v>
      </c>
      <c r="I38">
        <v>112</v>
      </c>
      <c r="J38">
        <v>114</v>
      </c>
      <c r="K38">
        <v>119</v>
      </c>
      <c r="M38">
        <f t="shared" si="12"/>
        <v>-112</v>
      </c>
    </row>
    <row r="39" spans="1:13" x14ac:dyDescent="0.3">
      <c r="A39" t="s">
        <v>18</v>
      </c>
      <c r="B39">
        <v>165</v>
      </c>
      <c r="C39">
        <v>181</v>
      </c>
      <c r="D39">
        <v>234</v>
      </c>
      <c r="E39">
        <v>116</v>
      </c>
      <c r="F39">
        <f t="shared" si="11"/>
        <v>-49</v>
      </c>
      <c r="H39" t="s">
        <v>46</v>
      </c>
      <c r="I39">
        <v>17</v>
      </c>
      <c r="K39">
        <v>5</v>
      </c>
      <c r="M39">
        <f t="shared" si="12"/>
        <v>-17</v>
      </c>
    </row>
    <row r="40" spans="1:13" x14ac:dyDescent="0.3">
      <c r="A40" t="s">
        <v>22</v>
      </c>
      <c r="B40">
        <f>SUM(B36:B39)</f>
        <v>403</v>
      </c>
      <c r="C40">
        <f>SUM(C36:C39)</f>
        <v>380</v>
      </c>
      <c r="D40">
        <f>SUM(D36:D39)</f>
        <v>405</v>
      </c>
      <c r="E40">
        <f>SUM(E36:E39)</f>
        <v>116</v>
      </c>
      <c r="F40" s="4">
        <f>SUM(F36:F39)</f>
        <v>-287</v>
      </c>
      <c r="H40" t="s">
        <v>47</v>
      </c>
      <c r="M40">
        <f t="shared" si="12"/>
        <v>0</v>
      </c>
    </row>
    <row r="41" spans="1:13" x14ac:dyDescent="0.3">
      <c r="H41" t="s">
        <v>48</v>
      </c>
      <c r="M41">
        <f t="shared" si="12"/>
        <v>0</v>
      </c>
    </row>
    <row r="42" spans="1:13" x14ac:dyDescent="0.3">
      <c r="A42" t="s">
        <v>54</v>
      </c>
      <c r="B42">
        <f>B29+B40</f>
        <v>963</v>
      </c>
      <c r="C42">
        <f t="shared" ref="C42:E42" si="13">C29+C40</f>
        <v>669</v>
      </c>
      <c r="D42">
        <f t="shared" si="13"/>
        <v>876</v>
      </c>
      <c r="E42">
        <f t="shared" si="13"/>
        <v>226</v>
      </c>
      <c r="F42" s="4">
        <f>E42-B42</f>
        <v>-737</v>
      </c>
      <c r="H42" t="s">
        <v>49</v>
      </c>
      <c r="M42">
        <f t="shared" si="12"/>
        <v>0</v>
      </c>
    </row>
    <row r="43" spans="1:13" x14ac:dyDescent="0.3">
      <c r="H43" t="s">
        <v>50</v>
      </c>
      <c r="J43">
        <v>2</v>
      </c>
      <c r="M43">
        <f t="shared" si="12"/>
        <v>0</v>
      </c>
    </row>
    <row r="44" spans="1:13" x14ac:dyDescent="0.3">
      <c r="H44" t="s">
        <v>51</v>
      </c>
      <c r="I44">
        <v>274</v>
      </c>
      <c r="J44">
        <v>264</v>
      </c>
      <c r="K44">
        <v>281</v>
      </c>
      <c r="L44">
        <v>116</v>
      </c>
      <c r="M44">
        <f t="shared" si="12"/>
        <v>-158</v>
      </c>
    </row>
    <row r="45" spans="1:13" x14ac:dyDescent="0.3">
      <c r="H45" t="s">
        <v>22</v>
      </c>
      <c r="I45">
        <f>SUM(I36:I44)</f>
        <v>403</v>
      </c>
      <c r="J45">
        <f>SUM(J36:J44)</f>
        <v>380</v>
      </c>
      <c r="K45">
        <f t="shared" ref="K45:L45" si="14">SUM(K36:K44)</f>
        <v>405</v>
      </c>
      <c r="L45">
        <f t="shared" si="14"/>
        <v>116</v>
      </c>
      <c r="M45">
        <f t="shared" si="12"/>
        <v>-287</v>
      </c>
    </row>
    <row r="48" spans="1:13" x14ac:dyDescent="0.3">
      <c r="A48" t="s">
        <v>52</v>
      </c>
      <c r="B48">
        <f>B9+B18+B29+B40</f>
        <v>2134</v>
      </c>
      <c r="C48">
        <f t="shared" ref="C48:E48" si="15">C9+C18+C29+C40</f>
        <v>1760</v>
      </c>
      <c r="D48">
        <f t="shared" si="15"/>
        <v>2258</v>
      </c>
      <c r="E48">
        <f t="shared" si="15"/>
        <v>1456</v>
      </c>
      <c r="F48">
        <f>E48-B48</f>
        <v>-678</v>
      </c>
      <c r="I48">
        <f>I12+I21+I34+I45</f>
        <v>2134</v>
      </c>
      <c r="J48">
        <f t="shared" ref="J48:M48" si="16">J12+J21+J34+J45</f>
        <v>1760</v>
      </c>
      <c r="K48">
        <f t="shared" si="16"/>
        <v>2258</v>
      </c>
      <c r="L48">
        <f t="shared" si="16"/>
        <v>1456</v>
      </c>
      <c r="M48">
        <f t="shared" si="16"/>
        <v>-678</v>
      </c>
    </row>
    <row r="51" spans="8:17" ht="14.25" customHeight="1" x14ac:dyDescent="0.3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2" t="s">
        <v>117</v>
      </c>
      <c r="N51" s="7">
        <v>2023</v>
      </c>
      <c r="O51" s="7">
        <v>2024</v>
      </c>
      <c r="P51" s="7">
        <v>2025</v>
      </c>
      <c r="Q51" s="7">
        <v>2026</v>
      </c>
    </row>
    <row r="52" spans="8:17" x14ac:dyDescent="0.3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2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8:17" x14ac:dyDescent="0.3">
      <c r="H53" s="7" t="s">
        <v>79</v>
      </c>
      <c r="I53" s="8">
        <f t="shared" ref="I53:L58" si="19">I6+I15</f>
        <v>0</v>
      </c>
      <c r="J53" s="8">
        <f t="shared" si="19"/>
        <v>0</v>
      </c>
      <c r="K53" s="8">
        <f t="shared" si="19"/>
        <v>0</v>
      </c>
      <c r="L53" s="8">
        <f t="shared" si="19"/>
        <v>0</v>
      </c>
      <c r="M53" s="12"/>
      <c r="N53" s="5">
        <f>I53*100/B48</f>
        <v>0</v>
      </c>
      <c r="O53" s="5">
        <f t="shared" ref="O53:Q53" si="20">J53*100/C48</f>
        <v>0</v>
      </c>
      <c r="P53" s="5">
        <f t="shared" si="20"/>
        <v>0</v>
      </c>
      <c r="Q53" s="5">
        <f t="shared" si="20"/>
        <v>0</v>
      </c>
    </row>
    <row r="54" spans="8:17" x14ac:dyDescent="0.3">
      <c r="H54" s="7" t="s">
        <v>80</v>
      </c>
      <c r="I54" s="8">
        <f t="shared" si="19"/>
        <v>5</v>
      </c>
      <c r="J54" s="8">
        <f t="shared" si="19"/>
        <v>12</v>
      </c>
      <c r="K54" s="8">
        <f t="shared" si="19"/>
        <v>12</v>
      </c>
      <c r="L54" s="8">
        <f t="shared" si="19"/>
        <v>10</v>
      </c>
      <c r="M54" s="12"/>
      <c r="N54" s="5">
        <f>I54*100/B48</f>
        <v>0.23430178069353327</v>
      </c>
      <c r="O54" s="5">
        <f t="shared" ref="O54:Q54" si="21">J54*100/C48</f>
        <v>0.68181818181818177</v>
      </c>
      <c r="P54" s="5">
        <f t="shared" si="21"/>
        <v>0.53144375553587242</v>
      </c>
      <c r="Q54" s="5">
        <f t="shared" si="21"/>
        <v>0.68681318681318682</v>
      </c>
    </row>
    <row r="55" spans="8:17" x14ac:dyDescent="0.3">
      <c r="H55" s="7" t="s">
        <v>81</v>
      </c>
      <c r="I55" s="8">
        <f>I8+I17</f>
        <v>73</v>
      </c>
      <c r="J55" s="8">
        <f t="shared" si="19"/>
        <v>91</v>
      </c>
      <c r="K55" s="8">
        <f t="shared" si="19"/>
        <v>117</v>
      </c>
      <c r="L55" s="8">
        <f t="shared" si="19"/>
        <v>125</v>
      </c>
      <c r="M55" s="12"/>
      <c r="N55" s="5">
        <f>I55*100/B48</f>
        <v>3.4208059981255858</v>
      </c>
      <c r="O55" s="5">
        <f t="shared" ref="O55:Q55" si="22">J55*100/C48</f>
        <v>5.1704545454545459</v>
      </c>
      <c r="P55" s="5">
        <f t="shared" si="22"/>
        <v>5.1815766164747563</v>
      </c>
      <c r="Q55" s="5">
        <f t="shared" si="22"/>
        <v>8.5851648351648358</v>
      </c>
    </row>
    <row r="56" spans="8:17" x14ac:dyDescent="0.3">
      <c r="H56" s="7" t="s">
        <v>82</v>
      </c>
      <c r="I56" s="8">
        <f t="shared" si="19"/>
        <v>219</v>
      </c>
      <c r="J56" s="8">
        <f t="shared" si="19"/>
        <v>219</v>
      </c>
      <c r="K56" s="8">
        <f t="shared" si="19"/>
        <v>310</v>
      </c>
      <c r="L56" s="8">
        <f t="shared" si="19"/>
        <v>216</v>
      </c>
      <c r="M56" s="12"/>
      <c r="N56" s="5">
        <f>I56*100/B48</f>
        <v>10.262417994376758</v>
      </c>
      <c r="O56" s="5">
        <f t="shared" ref="O56:Q56" si="23">J56*100/C48</f>
        <v>12.443181818181818</v>
      </c>
      <c r="P56" s="5">
        <f t="shared" si="23"/>
        <v>13.728963684676705</v>
      </c>
      <c r="Q56" s="5">
        <f t="shared" si="23"/>
        <v>14.835164835164836</v>
      </c>
    </row>
    <row r="57" spans="8:17" x14ac:dyDescent="0.3">
      <c r="H57" s="7" t="s">
        <v>83</v>
      </c>
      <c r="I57" s="8">
        <f t="shared" si="19"/>
        <v>359</v>
      </c>
      <c r="J57" s="8">
        <f t="shared" si="19"/>
        <v>404</v>
      </c>
      <c r="K57" s="8">
        <f t="shared" si="19"/>
        <v>387</v>
      </c>
      <c r="L57" s="8">
        <f t="shared" si="19"/>
        <v>289</v>
      </c>
      <c r="M57" s="12"/>
      <c r="N57" s="5">
        <f>I57*100/B48</f>
        <v>16.822867853795689</v>
      </c>
      <c r="O57" s="5">
        <f t="shared" ref="O57:Q57" si="24">J57*100/C48</f>
        <v>22.954545454545453</v>
      </c>
      <c r="P57" s="5">
        <f t="shared" si="24"/>
        <v>17.139061116031886</v>
      </c>
      <c r="Q57" s="5">
        <f t="shared" si="24"/>
        <v>19.848901098901099</v>
      </c>
    </row>
    <row r="58" spans="8:17" x14ac:dyDescent="0.3">
      <c r="H58" s="7" t="s">
        <v>84</v>
      </c>
      <c r="I58" s="8">
        <f t="shared" si="19"/>
        <v>515</v>
      </c>
      <c r="J58" s="8">
        <f t="shared" si="19"/>
        <v>365</v>
      </c>
      <c r="K58" s="8">
        <f t="shared" si="19"/>
        <v>556</v>
      </c>
      <c r="L58" s="8">
        <f t="shared" si="19"/>
        <v>590</v>
      </c>
      <c r="M58" s="12"/>
      <c r="N58" s="5">
        <f>I58*100/B48</f>
        <v>24.133083411433926</v>
      </c>
      <c r="O58" s="5">
        <f t="shared" ref="O58:Q58" si="25">J58*100/C48</f>
        <v>20.738636363636363</v>
      </c>
      <c r="P58" s="5">
        <f t="shared" si="25"/>
        <v>24.623560673162089</v>
      </c>
      <c r="Q58" s="5">
        <f t="shared" si="25"/>
        <v>40.521978021978022</v>
      </c>
    </row>
    <row r="60" spans="8:17" x14ac:dyDescent="0.3">
      <c r="H60" t="s">
        <v>22</v>
      </c>
      <c r="I60">
        <f>SUM(I52:I58)</f>
        <v>1171</v>
      </c>
      <c r="J60">
        <f t="shared" ref="J60:Q60" si="26">SUM(J52:J58)</f>
        <v>1091</v>
      </c>
      <c r="K60">
        <f t="shared" si="26"/>
        <v>1382</v>
      </c>
      <c r="L60">
        <f t="shared" si="26"/>
        <v>1230</v>
      </c>
      <c r="N60" s="9">
        <f>SUM(N52:N58)</f>
        <v>54.873477038425492</v>
      </c>
      <c r="O60" s="5">
        <f t="shared" si="26"/>
        <v>61.98863636363636</v>
      </c>
      <c r="P60" s="5">
        <f t="shared" si="26"/>
        <v>61.204605845881304</v>
      </c>
      <c r="Q60" s="5">
        <f t="shared" si="26"/>
        <v>84.478021978021985</v>
      </c>
    </row>
    <row r="67" spans="8:17" ht="14.25" customHeight="1" x14ac:dyDescent="0.3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3" t="s">
        <v>117</v>
      </c>
      <c r="N67" s="6">
        <v>2023</v>
      </c>
      <c r="O67" s="6">
        <v>2024</v>
      </c>
      <c r="P67" s="6">
        <v>2025</v>
      </c>
      <c r="Q67" s="6">
        <v>2026</v>
      </c>
    </row>
    <row r="68" spans="8:17" x14ac:dyDescent="0.3">
      <c r="H68" s="6" t="s">
        <v>67</v>
      </c>
      <c r="I68">
        <f>I25+I36</f>
        <v>37</v>
      </c>
      <c r="J68">
        <f t="shared" ref="J68:L68" si="27">J25+J36</f>
        <v>23</v>
      </c>
      <c r="K68">
        <f t="shared" si="27"/>
        <v>12</v>
      </c>
      <c r="L68">
        <f t="shared" si="27"/>
        <v>0</v>
      </c>
      <c r="M68" s="13"/>
      <c r="N68" s="5">
        <f>I68*100/B48</f>
        <v>1.7338331771321462</v>
      </c>
      <c r="O68" s="5">
        <f t="shared" ref="O68:Q68" si="28">J68*100/C48</f>
        <v>1.3068181818181819</v>
      </c>
      <c r="P68" s="5">
        <f t="shared" si="28"/>
        <v>0.53144375553587242</v>
      </c>
      <c r="Q68" s="5">
        <f t="shared" si="28"/>
        <v>0</v>
      </c>
    </row>
    <row r="69" spans="8:17" x14ac:dyDescent="0.3">
      <c r="H69" s="6" t="s">
        <v>68</v>
      </c>
      <c r="I69">
        <f t="shared" ref="I69:L76" si="29">I26+I37</f>
        <v>10</v>
      </c>
      <c r="J69">
        <f t="shared" si="29"/>
        <v>7</v>
      </c>
      <c r="K69">
        <f t="shared" si="29"/>
        <v>1</v>
      </c>
      <c r="L69">
        <f t="shared" si="29"/>
        <v>0</v>
      </c>
      <c r="M69" s="13"/>
      <c r="N69" s="5">
        <f>I69*100/B48</f>
        <v>0.46860356138706655</v>
      </c>
      <c r="O69" s="5">
        <f t="shared" ref="O69:Q69" si="30">J69*100/C48</f>
        <v>0.39772727272727271</v>
      </c>
      <c r="P69" s="5">
        <f t="shared" si="30"/>
        <v>4.4286979627989373E-2</v>
      </c>
      <c r="Q69" s="5">
        <f t="shared" si="30"/>
        <v>0</v>
      </c>
    </row>
    <row r="70" spans="8:17" x14ac:dyDescent="0.3">
      <c r="H70" s="6" t="s">
        <v>69</v>
      </c>
      <c r="I70">
        <f t="shared" si="29"/>
        <v>112</v>
      </c>
      <c r="J70">
        <f t="shared" si="29"/>
        <v>114</v>
      </c>
      <c r="K70">
        <f t="shared" si="29"/>
        <v>131</v>
      </c>
      <c r="L70">
        <f t="shared" si="29"/>
        <v>0</v>
      </c>
      <c r="M70" s="13"/>
      <c r="N70" s="5">
        <f>I70*100/B48</f>
        <v>5.2483598875351456</v>
      </c>
      <c r="O70" s="5">
        <f t="shared" ref="O70:Q70" si="31">J70*100/C48</f>
        <v>6.4772727272727275</v>
      </c>
      <c r="P70" s="5">
        <f t="shared" si="31"/>
        <v>5.8015943312666076</v>
      </c>
      <c r="Q70" s="5">
        <f t="shared" si="31"/>
        <v>0</v>
      </c>
    </row>
    <row r="71" spans="8:17" x14ac:dyDescent="0.3">
      <c r="H71" s="6" t="s">
        <v>70</v>
      </c>
      <c r="I71">
        <f t="shared" si="29"/>
        <v>78</v>
      </c>
      <c r="J71">
        <f t="shared" si="29"/>
        <v>26</v>
      </c>
      <c r="K71">
        <f t="shared" si="29"/>
        <v>30</v>
      </c>
      <c r="L71">
        <f t="shared" si="29"/>
        <v>0</v>
      </c>
      <c r="M71" s="13"/>
      <c r="N71" s="5">
        <f>I71*100/B48</f>
        <v>3.6551077788191191</v>
      </c>
      <c r="O71" s="5">
        <f t="shared" ref="O71:Q71" si="32">J71*100/C48</f>
        <v>1.4772727272727273</v>
      </c>
      <c r="P71" s="5">
        <f t="shared" si="32"/>
        <v>1.328609388839681</v>
      </c>
      <c r="Q71" s="5">
        <f t="shared" si="32"/>
        <v>0</v>
      </c>
    </row>
    <row r="72" spans="8:17" x14ac:dyDescent="0.3">
      <c r="H72" s="6" t="s">
        <v>71</v>
      </c>
      <c r="I72">
        <f t="shared" si="29"/>
        <v>19</v>
      </c>
      <c r="J72">
        <f t="shared" si="29"/>
        <v>0</v>
      </c>
      <c r="K72">
        <f t="shared" si="29"/>
        <v>7</v>
      </c>
      <c r="L72">
        <f t="shared" si="29"/>
        <v>0</v>
      </c>
      <c r="M72" s="13"/>
      <c r="N72" s="5">
        <f>I72*100/B48</f>
        <v>0.89034676663542645</v>
      </c>
      <c r="O72" s="5">
        <f t="shared" ref="O72:Q72" si="33">J72*100/C48</f>
        <v>0</v>
      </c>
      <c r="P72" s="5">
        <f t="shared" si="33"/>
        <v>0.3100088573959256</v>
      </c>
      <c r="Q72" s="5">
        <f t="shared" si="33"/>
        <v>0</v>
      </c>
    </row>
    <row r="73" spans="8:17" x14ac:dyDescent="0.3">
      <c r="H73" s="6" t="s">
        <v>72</v>
      </c>
      <c r="I73">
        <f t="shared" si="29"/>
        <v>66</v>
      </c>
      <c r="J73">
        <f t="shared" si="29"/>
        <v>30</v>
      </c>
      <c r="K73">
        <f t="shared" si="29"/>
        <v>45</v>
      </c>
      <c r="L73">
        <f t="shared" si="29"/>
        <v>0</v>
      </c>
      <c r="M73" s="13"/>
      <c r="N73" s="5">
        <f>I73*100/B48</f>
        <v>3.0927835051546393</v>
      </c>
      <c r="O73" s="5">
        <f t="shared" ref="O73:Q73" si="34">J73*100/C48</f>
        <v>1.7045454545454546</v>
      </c>
      <c r="P73" s="5">
        <f t="shared" si="34"/>
        <v>1.9929140832595218</v>
      </c>
      <c r="Q73" s="5">
        <f t="shared" si="34"/>
        <v>0</v>
      </c>
    </row>
    <row r="74" spans="8:17" x14ac:dyDescent="0.3">
      <c r="H74" s="6" t="s">
        <v>73</v>
      </c>
      <c r="I74">
        <f t="shared" si="29"/>
        <v>0</v>
      </c>
      <c r="J74">
        <f t="shared" si="29"/>
        <v>0</v>
      </c>
      <c r="K74">
        <f t="shared" si="29"/>
        <v>0</v>
      </c>
      <c r="L74">
        <f t="shared" si="29"/>
        <v>0</v>
      </c>
      <c r="M74" s="13"/>
      <c r="N74" s="5">
        <f>I74*100/B48</f>
        <v>0</v>
      </c>
      <c r="O74" s="5">
        <f t="shared" ref="O74:Q74" si="35">J74*100/C48</f>
        <v>0</v>
      </c>
      <c r="P74" s="5">
        <f t="shared" si="35"/>
        <v>0</v>
      </c>
      <c r="Q74" s="5">
        <f t="shared" si="35"/>
        <v>0</v>
      </c>
    </row>
    <row r="75" spans="8:17" x14ac:dyDescent="0.3">
      <c r="H75" s="6" t="s">
        <v>74</v>
      </c>
      <c r="I75">
        <f t="shared" si="29"/>
        <v>32</v>
      </c>
      <c r="J75">
        <f t="shared" si="29"/>
        <v>2</v>
      </c>
      <c r="K75">
        <f t="shared" si="29"/>
        <v>0</v>
      </c>
      <c r="L75">
        <f t="shared" si="29"/>
        <v>0</v>
      </c>
      <c r="M75" s="13"/>
      <c r="N75" s="5">
        <f>I75*100/B48</f>
        <v>1.499531396438613</v>
      </c>
      <c r="O75" s="5">
        <f t="shared" ref="O75:Q75" si="36">J75*100/C48</f>
        <v>0.11363636363636363</v>
      </c>
      <c r="P75" s="5">
        <f t="shared" si="36"/>
        <v>0</v>
      </c>
      <c r="Q75" s="5">
        <f t="shared" si="36"/>
        <v>0</v>
      </c>
    </row>
    <row r="76" spans="8:17" x14ac:dyDescent="0.3">
      <c r="H76" s="6" t="s">
        <v>75</v>
      </c>
      <c r="I76">
        <f t="shared" si="29"/>
        <v>609</v>
      </c>
      <c r="J76">
        <f t="shared" si="29"/>
        <v>467</v>
      </c>
      <c r="K76">
        <f t="shared" si="29"/>
        <v>650</v>
      </c>
      <c r="L76">
        <f t="shared" si="29"/>
        <v>226</v>
      </c>
      <c r="M76" s="13"/>
      <c r="N76" s="5">
        <f>I76*100/B48</f>
        <v>28.537956888472351</v>
      </c>
      <c r="O76" s="5">
        <f t="shared" ref="O76:Q76" si="37">J76*100/C48</f>
        <v>26.53409090909091</v>
      </c>
      <c r="P76" s="5">
        <f t="shared" si="37"/>
        <v>28.78653675819309</v>
      </c>
      <c r="Q76" s="5">
        <f t="shared" si="37"/>
        <v>15.521978021978022</v>
      </c>
    </row>
    <row r="78" spans="8:17" x14ac:dyDescent="0.3">
      <c r="H78" t="s">
        <v>118</v>
      </c>
      <c r="I78">
        <f>SUM(I68:I76)</f>
        <v>963</v>
      </c>
      <c r="J78">
        <f t="shared" ref="J78:Q78" si="38">SUM(J68:J76)</f>
        <v>669</v>
      </c>
      <c r="K78">
        <f t="shared" si="38"/>
        <v>876</v>
      </c>
      <c r="L78">
        <f t="shared" si="38"/>
        <v>226</v>
      </c>
      <c r="N78" s="5">
        <f t="shared" si="38"/>
        <v>45.126522961574508</v>
      </c>
      <c r="O78" s="5">
        <f t="shared" si="38"/>
        <v>38.01136363636364</v>
      </c>
      <c r="P78" s="5">
        <f t="shared" si="38"/>
        <v>38.795394154118682</v>
      </c>
      <c r="Q78" s="5">
        <f t="shared" si="38"/>
        <v>15.521978021978022</v>
      </c>
    </row>
  </sheetData>
  <mergeCells count="4">
    <mergeCell ref="A1:F1"/>
    <mergeCell ref="H1:M1"/>
    <mergeCell ref="M51:M58"/>
    <mergeCell ref="M67:M76"/>
  </mergeCells>
  <conditionalFormatting sqref="C9">
    <cfRule type="cellIs" dxfId="59" priority="65" operator="greaterThan">
      <formula>$B$9</formula>
    </cfRule>
    <cfRule type="cellIs" dxfId="58" priority="64" operator="lessThan">
      <formula>$B$9</formula>
    </cfRule>
  </conditionalFormatting>
  <conditionalFormatting sqref="C18">
    <cfRule type="cellIs" dxfId="57" priority="56" operator="lessThan">
      <formula>$B$18</formula>
    </cfRule>
    <cfRule type="cellIs" dxfId="56" priority="59" operator="greaterThan">
      <formula>$B$9</formula>
    </cfRule>
    <cfRule type="cellIs" dxfId="55" priority="58" operator="lessThan">
      <formula>$B$9</formula>
    </cfRule>
    <cfRule type="cellIs" dxfId="54" priority="57" operator="greaterThan">
      <formula>$B$18</formula>
    </cfRule>
  </conditionalFormatting>
  <conditionalFormatting sqref="C29">
    <cfRule type="cellIs" dxfId="53" priority="49" operator="greaterThan">
      <formula>$B$29</formula>
    </cfRule>
    <cfRule type="cellIs" dxfId="52" priority="48" operator="lessThan">
      <formula>$B$29</formula>
    </cfRule>
  </conditionalFormatting>
  <conditionalFormatting sqref="C40">
    <cfRule type="cellIs" dxfId="51" priority="43" operator="greaterThan">
      <formula>$B$40</formula>
    </cfRule>
    <cfRule type="cellIs" dxfId="50" priority="42" operator="lessThan">
      <formula>$B$40</formula>
    </cfRule>
  </conditionalFormatting>
  <conditionalFormatting sqref="C42">
    <cfRule type="cellIs" dxfId="49" priority="5" operator="lessThan">
      <formula>$B$42</formula>
    </cfRule>
    <cfRule type="cellIs" dxfId="48" priority="6" operator="greaterThan">
      <formula>$B$42</formula>
    </cfRule>
  </conditionalFormatting>
  <conditionalFormatting sqref="C48">
    <cfRule type="cellIs" dxfId="47" priority="19" operator="lessThan">
      <formula>$B$48</formula>
    </cfRule>
    <cfRule type="cellIs" dxfId="46" priority="20" operator="greaterThan">
      <formula>$B$48</formula>
    </cfRule>
  </conditionalFormatting>
  <conditionalFormatting sqref="C20:F20">
    <cfRule type="cellIs" dxfId="45" priority="10" operator="greaterThan">
      <formula>$B$20</formula>
    </cfRule>
  </conditionalFormatting>
  <conditionalFormatting sqref="D9">
    <cfRule type="cellIs" dxfId="44" priority="63" operator="greaterThan">
      <formula>$C$9</formula>
    </cfRule>
    <cfRule type="cellIs" dxfId="43" priority="62" operator="lessThan">
      <formula>$C$9</formula>
    </cfRule>
  </conditionalFormatting>
  <conditionalFormatting sqref="D18">
    <cfRule type="cellIs" dxfId="42" priority="36" operator="lessThan">
      <formula>$C$18</formula>
    </cfRule>
    <cfRule type="cellIs" dxfId="41" priority="37" operator="greaterThan">
      <formula>$C$18</formula>
    </cfRule>
  </conditionalFormatting>
  <conditionalFormatting sqref="D29">
    <cfRule type="cellIs" dxfId="40" priority="47" operator="greaterThan">
      <formula>$C$29</formula>
    </cfRule>
    <cfRule type="cellIs" dxfId="39" priority="46" operator="lessThan">
      <formula>$C$29</formula>
    </cfRule>
  </conditionalFormatting>
  <conditionalFormatting sqref="D40">
    <cfRule type="cellIs" dxfId="38" priority="41" operator="greaterThan">
      <formula>$C$40</formula>
    </cfRule>
    <cfRule type="cellIs" dxfId="37" priority="40" operator="lessThan">
      <formula>$C$40</formula>
    </cfRule>
  </conditionalFormatting>
  <conditionalFormatting sqref="D42">
    <cfRule type="cellIs" dxfId="36" priority="3" operator="lessThan">
      <formula>$C$42</formula>
    </cfRule>
    <cfRule type="cellIs" dxfId="35" priority="4" operator="greaterThan">
      <formula>$C$42</formula>
    </cfRule>
  </conditionalFormatting>
  <conditionalFormatting sqref="D48">
    <cfRule type="cellIs" dxfId="34" priority="17" operator="lessThan">
      <formula>$C$48</formula>
    </cfRule>
    <cfRule type="cellIs" dxfId="33" priority="18" operator="greaterThan">
      <formula>$C$48</formula>
    </cfRule>
  </conditionalFormatting>
  <conditionalFormatting sqref="E9">
    <cfRule type="cellIs" dxfId="32" priority="61" operator="greaterThan">
      <formula>$D$9</formula>
    </cfRule>
    <cfRule type="cellIs" dxfId="31" priority="60" operator="lessThan">
      <formula>$D$9</formula>
    </cfRule>
  </conditionalFormatting>
  <conditionalFormatting sqref="E18">
    <cfRule type="cellIs" dxfId="30" priority="35" operator="greaterThan">
      <formula>$D$18</formula>
    </cfRule>
    <cfRule type="cellIs" dxfId="29" priority="34" operator="lessThan">
      <formula>$D$18</formula>
    </cfRule>
  </conditionalFormatting>
  <conditionalFormatting sqref="E29">
    <cfRule type="cellIs" dxfId="28" priority="44" operator="lessThan">
      <formula>$D$29</formula>
    </cfRule>
    <cfRule type="cellIs" dxfId="27" priority="45" operator="greaterThan">
      <formula>$D$29</formula>
    </cfRule>
  </conditionalFormatting>
  <conditionalFormatting sqref="E40">
    <cfRule type="cellIs" dxfId="26" priority="39" operator="greaterThan">
      <formula>$D$40</formula>
    </cfRule>
    <cfRule type="cellIs" dxfId="25" priority="38" operator="lessThan">
      <formula>$D$40</formula>
    </cfRule>
  </conditionalFormatting>
  <conditionalFormatting sqref="E42">
    <cfRule type="cellIs" dxfId="24" priority="1" operator="lessThan">
      <formula>$D$42</formula>
    </cfRule>
    <cfRule type="cellIs" dxfId="23" priority="2" operator="greaterThan">
      <formula>$D$42</formula>
    </cfRule>
  </conditionalFormatting>
  <conditionalFormatting sqref="E48">
    <cfRule type="cellIs" dxfId="22" priority="15" operator="lessThan">
      <formula>$D$48</formula>
    </cfRule>
    <cfRule type="cellIs" dxfId="21" priority="16" operator="greaterThan">
      <formula>$D$48</formula>
    </cfRule>
  </conditionalFormatting>
  <conditionalFormatting sqref="F5:F9">
    <cfRule type="cellIs" dxfId="20" priority="66" operator="greaterThan">
      <formula>0</formula>
    </cfRule>
    <cfRule type="cellIs" dxfId="19" priority="67" operator="lessThan">
      <formula>0</formula>
    </cfRule>
  </conditionalFormatting>
  <conditionalFormatting sqref="F6:F9">
    <cfRule type="cellIs" dxfId="18" priority="55" operator="lessThan">
      <formula>0</formula>
    </cfRule>
  </conditionalFormatting>
  <conditionalFormatting sqref="F14:F18">
    <cfRule type="cellIs" dxfId="17" priority="71" operator="lessThan">
      <formula>0</formula>
    </cfRule>
    <cfRule type="cellIs" dxfId="16" priority="70" operator="greaterThan">
      <formula>0</formula>
    </cfRule>
  </conditionalFormatting>
  <conditionalFormatting sqref="F15:F18">
    <cfRule type="cellIs" dxfId="15" priority="54" operator="lessThan">
      <formula>0</formula>
    </cfRule>
  </conditionalFormatting>
  <conditionalFormatting sqref="F25:F29">
    <cfRule type="cellIs" dxfId="14" priority="53" operator="lessThan">
      <formula>0</formula>
    </cfRule>
    <cfRule type="cellIs" dxfId="13" priority="52" operator="greaterThan">
      <formula>0</formula>
    </cfRule>
  </conditionalFormatting>
  <conditionalFormatting sqref="F26:F29">
    <cfRule type="cellIs" dxfId="12" priority="51" operator="lessThan">
      <formula>0</formula>
    </cfRule>
  </conditionalFormatting>
  <conditionalFormatting sqref="F36:F40">
    <cfRule type="cellIs" dxfId="11" priority="32" operator="greaterThan">
      <formula>0</formula>
    </cfRule>
  </conditionalFormatting>
  <conditionalFormatting sqref="F37:F40">
    <cfRule type="cellIs" dxfId="10" priority="31" operator="lessThan">
      <formula>0</formula>
    </cfRule>
  </conditionalFormatting>
  <conditionalFormatting sqref="F42">
    <cfRule type="cellIs" dxfId="9" priority="9" operator="lessThan">
      <formula>0</formula>
    </cfRule>
    <cfRule type="cellIs" dxfId="8" priority="8" operator="greaterThan">
      <formula>0</formula>
    </cfRule>
    <cfRule type="cellIs" dxfId="7" priority="7" operator="lessThan">
      <formula>0</formula>
    </cfRule>
  </conditionalFormatting>
  <conditionalFormatting sqref="F48">
    <cfRule type="cellIs" dxfId="6" priority="22" operator="lessThan">
      <formula>0</formula>
    </cfRule>
  </conditionalFormatting>
  <conditionalFormatting sqref="F48:F52">
    <cfRule type="cellIs" dxfId="5" priority="21" operator="greaterThan">
      <formula>0</formula>
    </cfRule>
  </conditionalFormatting>
  <conditionalFormatting sqref="F49:F52">
    <cfRule type="cellIs" dxfId="4" priority="69" operator="lessThan">
      <formula>0</formula>
    </cfRule>
  </conditionalFormatting>
  <conditionalFormatting sqref="M5:M21">
    <cfRule type="cellIs" dxfId="3" priority="13" operator="lessThan">
      <formula>0</formula>
    </cfRule>
    <cfRule type="cellIs" dxfId="2" priority="14" operator="greaterThan">
      <formula>0</formula>
    </cfRule>
  </conditionalFormatting>
  <conditionalFormatting sqref="M25:M34 M36:M45">
    <cfRule type="cellIs" dxfId="1" priority="12" operator="greaterThan">
      <formula>0</formula>
    </cfRule>
    <cfRule type="cellIs" dxfId="0" priority="1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31458-1218-4AE5-A363-8314C0C86A83}">
  <dimension ref="A1:X78"/>
  <sheetViews>
    <sheetView topLeftCell="A49" workbookViewId="0">
      <selection activeCell="H68" sqref="H68:H76"/>
    </sheetView>
  </sheetViews>
  <sheetFormatPr defaultRowHeight="14.4" x14ac:dyDescent="0.3"/>
  <cols>
    <col min="1" max="1" width="13.77734375" bestFit="1" customWidth="1"/>
    <col min="8" max="8" width="13.77734375" bestFit="1" customWidth="1"/>
    <col min="15" max="15" width="12.109375" bestFit="1" customWidth="1"/>
    <col min="16" max="17" width="10.33203125" bestFit="1" customWidth="1"/>
  </cols>
  <sheetData>
    <row r="1" spans="1:13" x14ac:dyDescent="0.3">
      <c r="A1" s="11" t="s">
        <v>89</v>
      </c>
      <c r="B1" s="11"/>
      <c r="C1" s="11"/>
      <c r="D1" s="11"/>
      <c r="E1" s="11"/>
      <c r="F1" s="11"/>
      <c r="H1" s="11" t="s">
        <v>90</v>
      </c>
      <c r="I1" s="11"/>
      <c r="J1" s="11"/>
      <c r="K1" s="11"/>
      <c r="L1" s="11"/>
      <c r="M1" s="11"/>
    </row>
    <row r="2" spans="1:13" x14ac:dyDescent="0.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 x14ac:dyDescent="0.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 x14ac:dyDescent="0.3">
      <c r="A5" t="s">
        <v>3</v>
      </c>
      <c r="B5">
        <v>0</v>
      </c>
      <c r="C5">
        <v>0</v>
      </c>
      <c r="D5">
        <v>0</v>
      </c>
      <c r="E5">
        <v>0</v>
      </c>
      <c r="F5">
        <f>E5-B5</f>
        <v>0</v>
      </c>
      <c r="H5" t="s">
        <v>19</v>
      </c>
      <c r="M5">
        <f>L5-I5</f>
        <v>0</v>
      </c>
    </row>
    <row r="6" spans="1:13" x14ac:dyDescent="0.3">
      <c r="A6" t="s">
        <v>4</v>
      </c>
      <c r="B6">
        <v>160</v>
      </c>
      <c r="C6">
        <v>0</v>
      </c>
      <c r="D6">
        <v>0</v>
      </c>
      <c r="E6">
        <v>0</v>
      </c>
      <c r="F6">
        <f t="shared" ref="F6:F9" si="0">E6-B6</f>
        <v>-160</v>
      </c>
      <c r="H6" t="s">
        <v>20</v>
      </c>
      <c r="M6">
        <f t="shared" ref="M6:M12" si="1">L6-I6</f>
        <v>0</v>
      </c>
    </row>
    <row r="7" spans="1:13" x14ac:dyDescent="0.3">
      <c r="A7" t="s">
        <v>5</v>
      </c>
      <c r="B7">
        <v>998</v>
      </c>
      <c r="C7">
        <v>656</v>
      </c>
      <c r="D7">
        <v>442</v>
      </c>
      <c r="E7">
        <v>265</v>
      </c>
      <c r="F7">
        <f t="shared" si="0"/>
        <v>-733</v>
      </c>
      <c r="H7" t="s">
        <v>21</v>
      </c>
      <c r="I7">
        <v>52</v>
      </c>
      <c r="M7">
        <f t="shared" si="1"/>
        <v>-52</v>
      </c>
    </row>
    <row r="8" spans="1:13" x14ac:dyDescent="0.3">
      <c r="A8" t="s">
        <v>6</v>
      </c>
      <c r="B8">
        <v>1209</v>
      </c>
      <c r="C8">
        <v>938</v>
      </c>
      <c r="D8">
        <v>818</v>
      </c>
      <c r="E8">
        <v>374</v>
      </c>
      <c r="F8">
        <f t="shared" si="0"/>
        <v>-835</v>
      </c>
      <c r="H8" t="s">
        <v>23</v>
      </c>
      <c r="I8">
        <v>156</v>
      </c>
      <c r="J8">
        <v>26</v>
      </c>
      <c r="K8">
        <v>16</v>
      </c>
      <c r="L8">
        <v>28</v>
      </c>
      <c r="M8">
        <f t="shared" si="1"/>
        <v>-128</v>
      </c>
    </row>
    <row r="9" spans="1:13" x14ac:dyDescent="0.3">
      <c r="A9" t="s">
        <v>22</v>
      </c>
      <c r="B9">
        <f>SUM(B5:B8)</f>
        <v>2367</v>
      </c>
      <c r="C9">
        <f>SUM(C5:C8)</f>
        <v>1594</v>
      </c>
      <c r="D9">
        <f>SUM(D5:D8)</f>
        <v>1260</v>
      </c>
      <c r="E9">
        <f>SUM(E5:E8)</f>
        <v>639</v>
      </c>
      <c r="F9">
        <f t="shared" si="0"/>
        <v>-1728</v>
      </c>
      <c r="H9" t="s">
        <v>24</v>
      </c>
      <c r="I9">
        <v>424</v>
      </c>
      <c r="J9">
        <v>179</v>
      </c>
      <c r="K9">
        <v>141</v>
      </c>
      <c r="L9">
        <v>98</v>
      </c>
      <c r="M9">
        <f t="shared" si="1"/>
        <v>-326</v>
      </c>
    </row>
    <row r="10" spans="1:13" x14ac:dyDescent="0.3">
      <c r="H10" t="s">
        <v>25</v>
      </c>
      <c r="I10">
        <v>584</v>
      </c>
      <c r="J10">
        <v>461</v>
      </c>
      <c r="K10">
        <v>285</v>
      </c>
      <c r="L10">
        <v>148</v>
      </c>
      <c r="M10">
        <f t="shared" si="1"/>
        <v>-436</v>
      </c>
    </row>
    <row r="11" spans="1:13" x14ac:dyDescent="0.3">
      <c r="H11" t="s">
        <v>26</v>
      </c>
      <c r="I11">
        <v>1151</v>
      </c>
      <c r="J11">
        <v>928</v>
      </c>
      <c r="K11">
        <v>818</v>
      </c>
      <c r="L11">
        <v>365</v>
      </c>
      <c r="M11">
        <f t="shared" si="1"/>
        <v>-786</v>
      </c>
    </row>
    <row r="12" spans="1:13" x14ac:dyDescent="0.3">
      <c r="H12" t="s">
        <v>22</v>
      </c>
      <c r="I12">
        <f>SUM(I5:I11)</f>
        <v>2367</v>
      </c>
      <c r="J12">
        <f t="shared" ref="J12:L12" si="2">SUM(J5:J11)</f>
        <v>1594</v>
      </c>
      <c r="K12">
        <f t="shared" si="2"/>
        <v>1260</v>
      </c>
      <c r="L12">
        <f t="shared" si="2"/>
        <v>639</v>
      </c>
      <c r="M12">
        <f t="shared" si="1"/>
        <v>-1728</v>
      </c>
    </row>
    <row r="14" spans="1:13" x14ac:dyDescent="0.3">
      <c r="A14" t="s">
        <v>7</v>
      </c>
      <c r="B14">
        <v>0</v>
      </c>
      <c r="C14">
        <v>0</v>
      </c>
      <c r="D14">
        <v>0</v>
      </c>
      <c r="E14">
        <v>0</v>
      </c>
      <c r="F14">
        <f>E14-B14</f>
        <v>0</v>
      </c>
      <c r="H14" t="s">
        <v>27</v>
      </c>
      <c r="M14">
        <f>L14-I14</f>
        <v>0</v>
      </c>
    </row>
    <row r="15" spans="1:13" x14ac:dyDescent="0.3">
      <c r="A15" t="s">
        <v>8</v>
      </c>
      <c r="B15">
        <v>104</v>
      </c>
      <c r="C15">
        <v>0</v>
      </c>
      <c r="D15">
        <v>0</v>
      </c>
      <c r="E15">
        <v>0</v>
      </c>
      <c r="F15">
        <f t="shared" ref="F15:F17" si="3">E15-B15</f>
        <v>-104</v>
      </c>
      <c r="H15" t="s">
        <v>28</v>
      </c>
      <c r="M15">
        <f t="shared" ref="M15:M21" si="4">L15-I15</f>
        <v>0</v>
      </c>
    </row>
    <row r="16" spans="1:13" x14ac:dyDescent="0.3">
      <c r="A16" t="s">
        <v>9</v>
      </c>
      <c r="B16">
        <v>465</v>
      </c>
      <c r="C16">
        <v>271</v>
      </c>
      <c r="D16">
        <v>186</v>
      </c>
      <c r="E16">
        <v>171</v>
      </c>
      <c r="F16">
        <f t="shared" si="3"/>
        <v>-294</v>
      </c>
      <c r="H16" t="s">
        <v>29</v>
      </c>
      <c r="I16">
        <v>66</v>
      </c>
      <c r="J16">
        <v>2</v>
      </c>
      <c r="K16">
        <v>2</v>
      </c>
      <c r="M16">
        <f t="shared" si="4"/>
        <v>-66</v>
      </c>
    </row>
    <row r="17" spans="1:13" x14ac:dyDescent="0.3">
      <c r="A17" t="s">
        <v>10</v>
      </c>
      <c r="B17">
        <v>233</v>
      </c>
      <c r="C17">
        <v>398</v>
      </c>
      <c r="D17">
        <v>384</v>
      </c>
      <c r="E17">
        <v>259</v>
      </c>
      <c r="F17">
        <f t="shared" si="3"/>
        <v>26</v>
      </c>
      <c r="H17" t="s">
        <v>30</v>
      </c>
      <c r="I17">
        <v>118</v>
      </c>
      <c r="J17">
        <v>25</v>
      </c>
      <c r="K17">
        <v>33</v>
      </c>
      <c r="L17">
        <v>11</v>
      </c>
      <c r="M17">
        <f t="shared" si="4"/>
        <v>-107</v>
      </c>
    </row>
    <row r="18" spans="1:13" x14ac:dyDescent="0.3">
      <c r="A18" t="s">
        <v>22</v>
      </c>
      <c r="B18">
        <f>SUM(B14:B17)</f>
        <v>802</v>
      </c>
      <c r="C18">
        <f t="shared" ref="C18:F18" si="5">SUM(C14:C17)</f>
        <v>669</v>
      </c>
      <c r="D18" s="4">
        <f t="shared" si="5"/>
        <v>570</v>
      </c>
      <c r="E18" s="4">
        <f t="shared" si="5"/>
        <v>430</v>
      </c>
      <c r="F18" s="4">
        <f t="shared" si="5"/>
        <v>-372</v>
      </c>
      <c r="H18" t="s">
        <v>31</v>
      </c>
      <c r="I18">
        <v>182</v>
      </c>
      <c r="J18">
        <v>90</v>
      </c>
      <c r="K18">
        <v>48</v>
      </c>
      <c r="L18">
        <v>40</v>
      </c>
      <c r="M18">
        <f t="shared" si="4"/>
        <v>-142</v>
      </c>
    </row>
    <row r="19" spans="1:13" x14ac:dyDescent="0.3">
      <c r="H19" t="s">
        <v>32</v>
      </c>
      <c r="I19">
        <v>207</v>
      </c>
      <c r="J19">
        <v>154</v>
      </c>
      <c r="K19">
        <v>103</v>
      </c>
      <c r="L19">
        <v>148</v>
      </c>
      <c r="M19">
        <f t="shared" si="4"/>
        <v>-59</v>
      </c>
    </row>
    <row r="20" spans="1:13" x14ac:dyDescent="0.3">
      <c r="A20" t="s">
        <v>85</v>
      </c>
      <c r="B20">
        <f>B9+B18</f>
        <v>3169</v>
      </c>
      <c r="C20">
        <f t="shared" ref="C20:F20" si="6">C9+C18</f>
        <v>2263</v>
      </c>
      <c r="D20">
        <f t="shared" si="6"/>
        <v>1830</v>
      </c>
      <c r="E20">
        <f t="shared" si="6"/>
        <v>1069</v>
      </c>
      <c r="F20">
        <f t="shared" si="6"/>
        <v>-2100</v>
      </c>
      <c r="H20" t="s">
        <v>33</v>
      </c>
      <c r="I20">
        <v>229</v>
      </c>
      <c r="J20">
        <v>398</v>
      </c>
      <c r="K20">
        <v>384</v>
      </c>
      <c r="L20">
        <v>231</v>
      </c>
      <c r="M20">
        <f t="shared" si="4"/>
        <v>2</v>
      </c>
    </row>
    <row r="21" spans="1:13" x14ac:dyDescent="0.3">
      <c r="H21" t="s">
        <v>22</v>
      </c>
      <c r="I21">
        <f>SUM(I14:I20)</f>
        <v>802</v>
      </c>
      <c r="J21">
        <f t="shared" ref="J21:L21" si="7">SUM(J14:J20)</f>
        <v>669</v>
      </c>
      <c r="K21">
        <f t="shared" si="7"/>
        <v>570</v>
      </c>
      <c r="L21">
        <f t="shared" si="7"/>
        <v>430</v>
      </c>
      <c r="M21">
        <f t="shared" si="4"/>
        <v>-372</v>
      </c>
    </row>
    <row r="23" spans="1:13" x14ac:dyDescent="0.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 x14ac:dyDescent="0.3">
      <c r="A25" t="s">
        <v>11</v>
      </c>
      <c r="B25">
        <v>0</v>
      </c>
      <c r="C25">
        <v>0</v>
      </c>
      <c r="D25">
        <v>0</v>
      </c>
      <c r="E25">
        <v>0</v>
      </c>
      <c r="F25">
        <f>E25-B25</f>
        <v>0</v>
      </c>
      <c r="H25" t="s">
        <v>34</v>
      </c>
      <c r="L25">
        <v>18</v>
      </c>
      <c r="M25">
        <f>L25-I25</f>
        <v>18</v>
      </c>
    </row>
    <row r="26" spans="1:13" x14ac:dyDescent="0.3">
      <c r="A26" t="s">
        <v>12</v>
      </c>
      <c r="B26">
        <v>0</v>
      </c>
      <c r="C26">
        <v>0</v>
      </c>
      <c r="D26">
        <v>0</v>
      </c>
      <c r="E26">
        <v>56</v>
      </c>
      <c r="F26">
        <f t="shared" ref="F26:F28" si="8">E26-B26</f>
        <v>56</v>
      </c>
      <c r="H26" t="s">
        <v>35</v>
      </c>
      <c r="M26">
        <f t="shared" ref="M26:M34" si="9">L26-I26</f>
        <v>0</v>
      </c>
    </row>
    <row r="27" spans="1:13" x14ac:dyDescent="0.3">
      <c r="A27" t="s">
        <v>13</v>
      </c>
      <c r="B27">
        <v>107</v>
      </c>
      <c r="C27">
        <v>97</v>
      </c>
      <c r="D27">
        <v>153</v>
      </c>
      <c r="E27">
        <v>108</v>
      </c>
      <c r="F27">
        <f t="shared" si="8"/>
        <v>1</v>
      </c>
      <c r="H27" t="s">
        <v>36</v>
      </c>
      <c r="L27">
        <v>10</v>
      </c>
      <c r="M27">
        <f t="shared" si="9"/>
        <v>10</v>
      </c>
    </row>
    <row r="28" spans="1:13" x14ac:dyDescent="0.3">
      <c r="A28" t="s">
        <v>14</v>
      </c>
      <c r="B28">
        <v>260</v>
      </c>
      <c r="C28">
        <v>165</v>
      </c>
      <c r="D28">
        <v>210</v>
      </c>
      <c r="E28">
        <v>139</v>
      </c>
      <c r="F28">
        <f t="shared" si="8"/>
        <v>-121</v>
      </c>
      <c r="H28" t="s">
        <v>37</v>
      </c>
      <c r="L28">
        <v>8</v>
      </c>
      <c r="M28">
        <f t="shared" si="9"/>
        <v>8</v>
      </c>
    </row>
    <row r="29" spans="1:13" x14ac:dyDescent="0.3">
      <c r="A29" t="s">
        <v>22</v>
      </c>
      <c r="B29">
        <f>SUM(B25:B28)</f>
        <v>367</v>
      </c>
      <c r="C29">
        <f>SUM(C25:C28)</f>
        <v>262</v>
      </c>
      <c r="D29">
        <f>SUM(D25:D28)</f>
        <v>363</v>
      </c>
      <c r="E29">
        <f>SUM(E25:E28)</f>
        <v>303</v>
      </c>
      <c r="F29" s="4">
        <f>SUM(F25:F28)</f>
        <v>-64</v>
      </c>
      <c r="H29" t="s">
        <v>38</v>
      </c>
      <c r="L29">
        <v>14</v>
      </c>
      <c r="M29">
        <f t="shared" si="9"/>
        <v>14</v>
      </c>
    </row>
    <row r="30" spans="1:13" x14ac:dyDescent="0.3">
      <c r="H30" t="s">
        <v>39</v>
      </c>
      <c r="I30">
        <v>14</v>
      </c>
      <c r="J30">
        <v>5</v>
      </c>
      <c r="K30">
        <v>7</v>
      </c>
      <c r="L30">
        <v>32</v>
      </c>
      <c r="M30">
        <f t="shared" si="9"/>
        <v>18</v>
      </c>
    </row>
    <row r="31" spans="1:13" x14ac:dyDescent="0.3">
      <c r="H31" t="s">
        <v>40</v>
      </c>
      <c r="I31">
        <v>7</v>
      </c>
      <c r="L31">
        <v>6</v>
      </c>
      <c r="M31">
        <f t="shared" si="9"/>
        <v>-1</v>
      </c>
    </row>
    <row r="32" spans="1:13" x14ac:dyDescent="0.3">
      <c r="H32" t="s">
        <v>41</v>
      </c>
      <c r="I32">
        <v>13</v>
      </c>
      <c r="L32">
        <v>4</v>
      </c>
      <c r="M32">
        <f t="shared" si="9"/>
        <v>-9</v>
      </c>
    </row>
    <row r="33" spans="1:13" x14ac:dyDescent="0.3">
      <c r="H33" t="s">
        <v>42</v>
      </c>
      <c r="I33">
        <v>333</v>
      </c>
      <c r="J33">
        <v>257</v>
      </c>
      <c r="K33">
        <v>356</v>
      </c>
      <c r="L33">
        <v>211</v>
      </c>
      <c r="M33">
        <f t="shared" si="9"/>
        <v>-122</v>
      </c>
    </row>
    <row r="34" spans="1:13" x14ac:dyDescent="0.3">
      <c r="H34" t="s">
        <v>22</v>
      </c>
      <c r="I34">
        <f>SUM(I25:I33)</f>
        <v>367</v>
      </c>
      <c r="J34">
        <f t="shared" ref="J34:L34" si="10">SUM(J25:J33)</f>
        <v>262</v>
      </c>
      <c r="K34">
        <f t="shared" si="10"/>
        <v>363</v>
      </c>
      <c r="L34">
        <f t="shared" si="10"/>
        <v>303</v>
      </c>
      <c r="M34">
        <f t="shared" si="9"/>
        <v>-64</v>
      </c>
    </row>
    <row r="36" spans="1:13" x14ac:dyDescent="0.3">
      <c r="A36" t="s">
        <v>15</v>
      </c>
      <c r="B36">
        <v>0</v>
      </c>
      <c r="C36">
        <v>0</v>
      </c>
      <c r="D36">
        <v>0</v>
      </c>
      <c r="E36">
        <v>0</v>
      </c>
      <c r="F36">
        <f>E36-B36</f>
        <v>0</v>
      </c>
      <c r="H36" t="s">
        <v>43</v>
      </c>
      <c r="M36">
        <f>L36-I36</f>
        <v>0</v>
      </c>
    </row>
    <row r="37" spans="1:13" x14ac:dyDescent="0.3">
      <c r="A37" t="s">
        <v>16</v>
      </c>
      <c r="B37">
        <v>0</v>
      </c>
      <c r="C37">
        <v>0</v>
      </c>
      <c r="D37">
        <v>0</v>
      </c>
      <c r="E37">
        <v>0</v>
      </c>
      <c r="F37">
        <f t="shared" ref="F37:F39" si="11">E37-B37</f>
        <v>0</v>
      </c>
      <c r="H37" t="s">
        <v>44</v>
      </c>
      <c r="M37">
        <f t="shared" ref="M37:M45" si="12">L37-I37</f>
        <v>0</v>
      </c>
    </row>
    <row r="38" spans="1:13" x14ac:dyDescent="0.3">
      <c r="A38" t="s">
        <v>17</v>
      </c>
      <c r="B38">
        <v>53</v>
      </c>
      <c r="C38">
        <v>49</v>
      </c>
      <c r="D38">
        <v>64</v>
      </c>
      <c r="E38">
        <v>82</v>
      </c>
      <c r="F38">
        <f t="shared" si="11"/>
        <v>29</v>
      </c>
      <c r="H38" t="s">
        <v>45</v>
      </c>
      <c r="M38">
        <f t="shared" si="12"/>
        <v>0</v>
      </c>
    </row>
    <row r="39" spans="1:13" x14ac:dyDescent="0.3">
      <c r="A39" t="s">
        <v>18</v>
      </c>
      <c r="B39">
        <v>95</v>
      </c>
      <c r="C39">
        <v>37</v>
      </c>
      <c r="D39">
        <v>95</v>
      </c>
      <c r="E39">
        <v>91</v>
      </c>
      <c r="F39">
        <f t="shared" si="11"/>
        <v>-4</v>
      </c>
      <c r="H39" t="s">
        <v>46</v>
      </c>
      <c r="I39">
        <v>13</v>
      </c>
      <c r="J39">
        <v>9</v>
      </c>
      <c r="K39">
        <v>6</v>
      </c>
      <c r="L39">
        <v>8</v>
      </c>
      <c r="M39">
        <f t="shared" si="12"/>
        <v>-5</v>
      </c>
    </row>
    <row r="40" spans="1:13" x14ac:dyDescent="0.3">
      <c r="A40" t="s">
        <v>22</v>
      </c>
      <c r="B40">
        <f>SUM(B36:B39)</f>
        <v>148</v>
      </c>
      <c r="C40">
        <f>SUM(C36:C39)</f>
        <v>86</v>
      </c>
      <c r="D40">
        <f>SUM(D36:D39)</f>
        <v>159</v>
      </c>
      <c r="E40">
        <f>SUM(E36:E39)</f>
        <v>173</v>
      </c>
      <c r="F40" s="4">
        <f>SUM(F36:F39)</f>
        <v>25</v>
      </c>
      <c r="H40" t="s">
        <v>47</v>
      </c>
      <c r="M40">
        <f t="shared" si="12"/>
        <v>0</v>
      </c>
    </row>
    <row r="41" spans="1:13" x14ac:dyDescent="0.3">
      <c r="H41" t="s">
        <v>48</v>
      </c>
      <c r="I41">
        <v>8</v>
      </c>
      <c r="J41">
        <v>14</v>
      </c>
      <c r="K41">
        <v>11</v>
      </c>
      <c r="L41">
        <v>6</v>
      </c>
      <c r="M41">
        <f t="shared" si="12"/>
        <v>-2</v>
      </c>
    </row>
    <row r="42" spans="1:13" x14ac:dyDescent="0.3">
      <c r="A42" t="s">
        <v>54</v>
      </c>
      <c r="B42">
        <f>B29+B40</f>
        <v>515</v>
      </c>
      <c r="C42">
        <f t="shared" ref="C42:E42" si="13">C29+C40</f>
        <v>348</v>
      </c>
      <c r="D42">
        <f t="shared" si="13"/>
        <v>522</v>
      </c>
      <c r="E42">
        <f t="shared" si="13"/>
        <v>476</v>
      </c>
      <c r="F42" s="4">
        <f>E42-B42</f>
        <v>-39</v>
      </c>
      <c r="H42" t="s">
        <v>49</v>
      </c>
      <c r="M42">
        <f t="shared" si="12"/>
        <v>0</v>
      </c>
    </row>
    <row r="43" spans="1:13" x14ac:dyDescent="0.3">
      <c r="H43" t="s">
        <v>50</v>
      </c>
      <c r="I43">
        <v>17</v>
      </c>
      <c r="J43">
        <v>11</v>
      </c>
      <c r="K43">
        <v>18</v>
      </c>
      <c r="L43">
        <v>16</v>
      </c>
      <c r="M43">
        <f t="shared" si="12"/>
        <v>-1</v>
      </c>
    </row>
    <row r="44" spans="1:13" x14ac:dyDescent="0.3">
      <c r="H44" t="s">
        <v>51</v>
      </c>
      <c r="I44">
        <v>110</v>
      </c>
      <c r="J44">
        <v>52</v>
      </c>
      <c r="K44">
        <v>124</v>
      </c>
      <c r="L44">
        <v>143</v>
      </c>
      <c r="M44">
        <f t="shared" si="12"/>
        <v>33</v>
      </c>
    </row>
    <row r="45" spans="1:13" x14ac:dyDescent="0.3">
      <c r="H45" t="s">
        <v>22</v>
      </c>
      <c r="I45">
        <f>SUM(I36:I44)</f>
        <v>148</v>
      </c>
      <c r="J45">
        <f>SUM(J36:J44)</f>
        <v>86</v>
      </c>
      <c r="K45">
        <f t="shared" ref="K45:L45" si="14">SUM(K36:K44)</f>
        <v>159</v>
      </c>
      <c r="L45">
        <f t="shared" si="14"/>
        <v>173</v>
      </c>
      <c r="M45">
        <f t="shared" si="12"/>
        <v>25</v>
      </c>
    </row>
    <row r="48" spans="1:13" x14ac:dyDescent="0.3">
      <c r="A48" t="s">
        <v>52</v>
      </c>
      <c r="B48">
        <f>B9+B18+B29+B40</f>
        <v>3684</v>
      </c>
      <c r="C48">
        <f t="shared" ref="C48:F48" si="15">C9+C18+C29+C40</f>
        <v>2611</v>
      </c>
      <c r="D48">
        <f t="shared" si="15"/>
        <v>2352</v>
      </c>
      <c r="E48">
        <f t="shared" si="15"/>
        <v>1545</v>
      </c>
      <c r="F48">
        <f t="shared" si="15"/>
        <v>-2139</v>
      </c>
      <c r="I48">
        <f>I12+I21+I34+I45</f>
        <v>3684</v>
      </c>
      <c r="J48">
        <f t="shared" ref="J48:M48" si="16">J12+J21+J34+J45</f>
        <v>2611</v>
      </c>
      <c r="K48">
        <f t="shared" si="16"/>
        <v>2352</v>
      </c>
      <c r="L48">
        <f t="shared" si="16"/>
        <v>1545</v>
      </c>
      <c r="M48">
        <f t="shared" si="16"/>
        <v>-2139</v>
      </c>
    </row>
    <row r="51" spans="8:24" ht="14.25" customHeight="1" x14ac:dyDescent="0.3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2" t="s">
        <v>117</v>
      </c>
      <c r="N51" s="7">
        <v>2023</v>
      </c>
      <c r="O51" s="7">
        <v>2024</v>
      </c>
      <c r="P51" s="7">
        <v>2025</v>
      </c>
      <c r="Q51" s="7">
        <v>2026</v>
      </c>
    </row>
    <row r="52" spans="8:24" x14ac:dyDescent="0.3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2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8:24" x14ac:dyDescent="0.3">
      <c r="H53" s="7" t="s">
        <v>79</v>
      </c>
      <c r="I53" s="8">
        <f t="shared" ref="I53:L58" si="19">I6+I15</f>
        <v>0</v>
      </c>
      <c r="J53" s="8">
        <f t="shared" si="19"/>
        <v>0</v>
      </c>
      <c r="K53" s="8">
        <f t="shared" si="19"/>
        <v>0</v>
      </c>
      <c r="L53" s="8">
        <f t="shared" si="19"/>
        <v>0</v>
      </c>
      <c r="M53" s="12"/>
      <c r="N53" s="5">
        <f>I53*100/B48</f>
        <v>0</v>
      </c>
      <c r="O53" s="5">
        <f t="shared" ref="O53:Q53" si="20">J53*100/C48</f>
        <v>0</v>
      </c>
      <c r="P53" s="5">
        <f t="shared" si="20"/>
        <v>0</v>
      </c>
      <c r="Q53" s="5">
        <f t="shared" si="20"/>
        <v>0</v>
      </c>
      <c r="X53" s="7"/>
    </row>
    <row r="54" spans="8:24" x14ac:dyDescent="0.3">
      <c r="H54" s="7" t="s">
        <v>80</v>
      </c>
      <c r="I54" s="8">
        <f t="shared" si="19"/>
        <v>118</v>
      </c>
      <c r="J54" s="8">
        <f t="shared" si="19"/>
        <v>2</v>
      </c>
      <c r="K54" s="8">
        <f t="shared" si="19"/>
        <v>2</v>
      </c>
      <c r="L54" s="8">
        <f t="shared" si="19"/>
        <v>0</v>
      </c>
      <c r="M54" s="12"/>
      <c r="N54" s="5">
        <f>I54*100/B48</f>
        <v>3.2030401737242129</v>
      </c>
      <c r="O54" s="5">
        <f t="shared" ref="O54:Q54" si="21">J54*100/C48</f>
        <v>7.6599004212945229E-2</v>
      </c>
      <c r="P54" s="5">
        <f t="shared" si="21"/>
        <v>8.5034013605442174E-2</v>
      </c>
      <c r="Q54" s="5">
        <f t="shared" si="21"/>
        <v>0</v>
      </c>
    </row>
    <row r="55" spans="8:24" x14ac:dyDescent="0.3">
      <c r="H55" s="7" t="s">
        <v>81</v>
      </c>
      <c r="I55" s="8">
        <f>I8+I17</f>
        <v>274</v>
      </c>
      <c r="J55" s="8">
        <f t="shared" ref="J55:L55" si="22">J8+J17</f>
        <v>51</v>
      </c>
      <c r="K55" s="8">
        <f t="shared" si="22"/>
        <v>49</v>
      </c>
      <c r="L55" s="8">
        <f t="shared" si="22"/>
        <v>39</v>
      </c>
      <c r="M55" s="12"/>
      <c r="N55" s="5">
        <f>I55*100/B48</f>
        <v>7.4375678610206295</v>
      </c>
      <c r="O55" s="5">
        <f t="shared" ref="O55:Q55" si="23">J55*100/C48</f>
        <v>1.9532746074301035</v>
      </c>
      <c r="P55" s="5">
        <f t="shared" si="23"/>
        <v>2.0833333333333335</v>
      </c>
      <c r="Q55" s="5">
        <f t="shared" si="23"/>
        <v>2.5242718446601944</v>
      </c>
    </row>
    <row r="56" spans="8:24" x14ac:dyDescent="0.3">
      <c r="H56" s="7" t="s">
        <v>82</v>
      </c>
      <c r="I56" s="8">
        <f t="shared" si="19"/>
        <v>606</v>
      </c>
      <c r="J56" s="8">
        <f t="shared" si="19"/>
        <v>269</v>
      </c>
      <c r="K56" s="8">
        <f t="shared" si="19"/>
        <v>189</v>
      </c>
      <c r="L56" s="8">
        <f t="shared" si="19"/>
        <v>138</v>
      </c>
      <c r="M56" s="12"/>
      <c r="N56" s="5">
        <f>I56*100/B48</f>
        <v>16.449511400651467</v>
      </c>
      <c r="O56" s="5">
        <f t="shared" ref="O56:Q56" si="24">J56*100/C48</f>
        <v>10.302566066641134</v>
      </c>
      <c r="P56" s="5">
        <f t="shared" si="24"/>
        <v>8.0357142857142865</v>
      </c>
      <c r="Q56" s="5">
        <f t="shared" si="24"/>
        <v>8.9320388349514559</v>
      </c>
    </row>
    <row r="57" spans="8:24" x14ac:dyDescent="0.3">
      <c r="H57" s="7" t="s">
        <v>83</v>
      </c>
      <c r="I57" s="8">
        <f t="shared" si="19"/>
        <v>791</v>
      </c>
      <c r="J57" s="8">
        <f t="shared" si="19"/>
        <v>615</v>
      </c>
      <c r="K57" s="8">
        <f t="shared" si="19"/>
        <v>388</v>
      </c>
      <c r="L57" s="8">
        <f t="shared" si="19"/>
        <v>296</v>
      </c>
      <c r="M57" s="12"/>
      <c r="N57" s="5">
        <f>I57*100/B48</f>
        <v>21.471226927252985</v>
      </c>
      <c r="O57" s="5">
        <f t="shared" ref="O57:Q57" si="25">J57*100/C48</f>
        <v>23.554193795480657</v>
      </c>
      <c r="P57" s="5">
        <f t="shared" si="25"/>
        <v>16.496598639455783</v>
      </c>
      <c r="Q57" s="5">
        <f t="shared" si="25"/>
        <v>19.158576051779935</v>
      </c>
    </row>
    <row r="58" spans="8:24" x14ac:dyDescent="0.3">
      <c r="H58" s="7" t="s">
        <v>84</v>
      </c>
      <c r="I58" s="8">
        <f t="shared" si="19"/>
        <v>1380</v>
      </c>
      <c r="J58" s="8">
        <f t="shared" si="19"/>
        <v>1326</v>
      </c>
      <c r="K58" s="8">
        <f t="shared" si="19"/>
        <v>1202</v>
      </c>
      <c r="L58" s="8">
        <f t="shared" si="19"/>
        <v>596</v>
      </c>
      <c r="M58" s="12"/>
      <c r="N58" s="5">
        <f>I58*100/B48</f>
        <v>37.45928338762215</v>
      </c>
      <c r="O58" s="5">
        <f t="shared" ref="O58:Q58" si="26">J58*100/C48</f>
        <v>50.785139793182687</v>
      </c>
      <c r="P58" s="5">
        <f t="shared" si="26"/>
        <v>51.105442176870746</v>
      </c>
      <c r="Q58" s="5">
        <f t="shared" si="26"/>
        <v>38.576051779935277</v>
      </c>
    </row>
    <row r="60" spans="8:24" x14ac:dyDescent="0.3">
      <c r="H60" t="s">
        <v>22</v>
      </c>
      <c r="I60">
        <f>SUM(I52:I58)</f>
        <v>3169</v>
      </c>
      <c r="J60">
        <f t="shared" ref="J60:Q60" si="27">SUM(J52:J58)</f>
        <v>2263</v>
      </c>
      <c r="K60">
        <f t="shared" si="27"/>
        <v>1830</v>
      </c>
      <c r="L60">
        <f t="shared" si="27"/>
        <v>1069</v>
      </c>
      <c r="N60" s="9">
        <f>SUM(N52:N58)</f>
        <v>86.020629750271439</v>
      </c>
      <c r="O60" s="5">
        <f t="shared" si="27"/>
        <v>86.671773266947525</v>
      </c>
      <c r="P60" s="5">
        <f t="shared" si="27"/>
        <v>77.806122448979593</v>
      </c>
      <c r="Q60" s="5">
        <f t="shared" si="27"/>
        <v>69.190938511326863</v>
      </c>
    </row>
    <row r="67" spans="8:17" ht="14.25" customHeight="1" x14ac:dyDescent="0.3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3" t="s">
        <v>117</v>
      </c>
      <c r="N67" s="6">
        <v>2023</v>
      </c>
      <c r="O67" s="6">
        <v>2024</v>
      </c>
      <c r="P67" s="6">
        <v>2025</v>
      </c>
      <c r="Q67" s="6">
        <v>2026</v>
      </c>
    </row>
    <row r="68" spans="8:17" x14ac:dyDescent="0.3">
      <c r="H68" s="6" t="s">
        <v>67</v>
      </c>
      <c r="I68">
        <f>I25+I36</f>
        <v>0</v>
      </c>
      <c r="J68">
        <f t="shared" ref="J68:L68" si="28">J25+J36</f>
        <v>0</v>
      </c>
      <c r="K68">
        <f t="shared" si="28"/>
        <v>0</v>
      </c>
      <c r="L68">
        <f t="shared" si="28"/>
        <v>18</v>
      </c>
      <c r="M68" s="13"/>
      <c r="N68" s="5">
        <f>I68*100/B48</f>
        <v>0</v>
      </c>
      <c r="O68" s="5">
        <f t="shared" ref="O68:Q68" si="29">J68*100/C48</f>
        <v>0</v>
      </c>
      <c r="P68" s="5">
        <f t="shared" si="29"/>
        <v>0</v>
      </c>
      <c r="Q68" s="5">
        <f t="shared" si="29"/>
        <v>1.1650485436893203</v>
      </c>
    </row>
    <row r="69" spans="8:17" x14ac:dyDescent="0.3">
      <c r="H69" s="6" t="s">
        <v>68</v>
      </c>
      <c r="I69">
        <f t="shared" ref="I69:L76" si="30">I26+I37</f>
        <v>0</v>
      </c>
      <c r="J69">
        <f t="shared" si="30"/>
        <v>0</v>
      </c>
      <c r="K69">
        <f t="shared" si="30"/>
        <v>0</v>
      </c>
      <c r="L69">
        <f t="shared" si="30"/>
        <v>0</v>
      </c>
      <c r="M69" s="13"/>
      <c r="N69" s="5">
        <f>I69*100/B48</f>
        <v>0</v>
      </c>
      <c r="O69" s="5">
        <f t="shared" ref="O69:Q69" si="31">J69*100/C48</f>
        <v>0</v>
      </c>
      <c r="P69" s="5">
        <f t="shared" si="31"/>
        <v>0</v>
      </c>
      <c r="Q69" s="5">
        <f t="shared" si="31"/>
        <v>0</v>
      </c>
    </row>
    <row r="70" spans="8:17" x14ac:dyDescent="0.3">
      <c r="H70" s="6" t="s">
        <v>69</v>
      </c>
      <c r="I70">
        <f t="shared" si="30"/>
        <v>0</v>
      </c>
      <c r="J70">
        <f t="shared" si="30"/>
        <v>0</v>
      </c>
      <c r="K70">
        <f t="shared" si="30"/>
        <v>0</v>
      </c>
      <c r="L70">
        <f t="shared" si="30"/>
        <v>10</v>
      </c>
      <c r="M70" s="13"/>
      <c r="N70" s="5">
        <f>I70*100/B48</f>
        <v>0</v>
      </c>
      <c r="O70" s="5">
        <f t="shared" ref="O70:Q70" si="32">J70*100/C48</f>
        <v>0</v>
      </c>
      <c r="P70" s="5">
        <f t="shared" si="32"/>
        <v>0</v>
      </c>
      <c r="Q70" s="5">
        <f t="shared" si="32"/>
        <v>0.6472491909385113</v>
      </c>
    </row>
    <row r="71" spans="8:17" x14ac:dyDescent="0.3">
      <c r="H71" s="6" t="s">
        <v>70</v>
      </c>
      <c r="I71">
        <f t="shared" si="30"/>
        <v>13</v>
      </c>
      <c r="J71">
        <f t="shared" si="30"/>
        <v>9</v>
      </c>
      <c r="K71">
        <f t="shared" si="30"/>
        <v>6</v>
      </c>
      <c r="L71">
        <f t="shared" si="30"/>
        <v>16</v>
      </c>
      <c r="M71" s="13"/>
      <c r="N71" s="5">
        <f>I71*100/B48</f>
        <v>0.3528773072747014</v>
      </c>
      <c r="O71" s="5">
        <f t="shared" ref="O71:Q71" si="33">J71*100/C48</f>
        <v>0.34469551895825357</v>
      </c>
      <c r="P71" s="5">
        <f t="shared" si="33"/>
        <v>0.25510204081632654</v>
      </c>
      <c r="Q71" s="5">
        <f t="shared" si="33"/>
        <v>1.035598705501618</v>
      </c>
    </row>
    <row r="72" spans="8:17" x14ac:dyDescent="0.3">
      <c r="H72" s="6" t="s">
        <v>71</v>
      </c>
      <c r="I72">
        <f t="shared" si="30"/>
        <v>0</v>
      </c>
      <c r="J72">
        <f t="shared" si="30"/>
        <v>0</v>
      </c>
      <c r="K72">
        <f t="shared" si="30"/>
        <v>0</v>
      </c>
      <c r="L72">
        <f t="shared" si="30"/>
        <v>14</v>
      </c>
      <c r="M72" s="13"/>
      <c r="N72" s="5">
        <f>I72*100/B48</f>
        <v>0</v>
      </c>
      <c r="O72" s="5">
        <f t="shared" ref="O72:Q72" si="34">J72*100/C48</f>
        <v>0</v>
      </c>
      <c r="P72" s="5">
        <f t="shared" si="34"/>
        <v>0</v>
      </c>
      <c r="Q72" s="5">
        <f t="shared" si="34"/>
        <v>0.90614886731391586</v>
      </c>
    </row>
    <row r="73" spans="8:17" x14ac:dyDescent="0.3">
      <c r="H73" s="6" t="s">
        <v>72</v>
      </c>
      <c r="I73">
        <f t="shared" si="30"/>
        <v>22</v>
      </c>
      <c r="J73">
        <f t="shared" si="30"/>
        <v>19</v>
      </c>
      <c r="K73">
        <f t="shared" si="30"/>
        <v>18</v>
      </c>
      <c r="L73">
        <f t="shared" si="30"/>
        <v>38</v>
      </c>
      <c r="M73" s="13"/>
      <c r="N73" s="5">
        <f>I73*100/B48</f>
        <v>0.59717698154180243</v>
      </c>
      <c r="O73" s="5">
        <f t="shared" ref="O73:Q73" si="35">J73*100/C48</f>
        <v>0.72769054002297973</v>
      </c>
      <c r="P73" s="5">
        <f t="shared" si="35"/>
        <v>0.76530612244897955</v>
      </c>
      <c r="Q73" s="5">
        <f t="shared" si="35"/>
        <v>2.4595469255663431</v>
      </c>
    </row>
    <row r="74" spans="8:17" x14ac:dyDescent="0.3">
      <c r="H74" s="6" t="s">
        <v>73</v>
      </c>
      <c r="I74">
        <f t="shared" si="30"/>
        <v>7</v>
      </c>
      <c r="J74">
        <f t="shared" si="30"/>
        <v>0</v>
      </c>
      <c r="K74">
        <f t="shared" si="30"/>
        <v>0</v>
      </c>
      <c r="L74">
        <f t="shared" si="30"/>
        <v>6</v>
      </c>
      <c r="M74" s="13"/>
      <c r="N74" s="5">
        <f>I74*100/B48</f>
        <v>0.19001085776330076</v>
      </c>
      <c r="O74" s="5">
        <f t="shared" ref="O74:Q74" si="36">J74*100/C48</f>
        <v>0</v>
      </c>
      <c r="P74" s="5">
        <f t="shared" si="36"/>
        <v>0</v>
      </c>
      <c r="Q74" s="5">
        <f t="shared" si="36"/>
        <v>0.38834951456310679</v>
      </c>
    </row>
    <row r="75" spans="8:17" x14ac:dyDescent="0.3">
      <c r="H75" s="6" t="s">
        <v>74</v>
      </c>
      <c r="I75">
        <f t="shared" si="30"/>
        <v>30</v>
      </c>
      <c r="J75">
        <f t="shared" si="30"/>
        <v>11</v>
      </c>
      <c r="K75">
        <f t="shared" si="30"/>
        <v>18</v>
      </c>
      <c r="L75">
        <f t="shared" si="30"/>
        <v>20</v>
      </c>
      <c r="M75" s="13"/>
      <c r="N75" s="5">
        <f>I75*100/B48</f>
        <v>0.81433224755700329</v>
      </c>
      <c r="O75" s="5">
        <f t="shared" ref="O75:Q75" si="37">J75*100/C48</f>
        <v>0.42129452317119875</v>
      </c>
      <c r="P75" s="5">
        <f t="shared" si="37"/>
        <v>0.76530612244897955</v>
      </c>
      <c r="Q75" s="5">
        <f t="shared" si="37"/>
        <v>1.2944983818770226</v>
      </c>
    </row>
    <row r="76" spans="8:17" x14ac:dyDescent="0.3">
      <c r="H76" s="6" t="s">
        <v>75</v>
      </c>
      <c r="I76">
        <f t="shared" si="30"/>
        <v>443</v>
      </c>
      <c r="J76">
        <f t="shared" si="30"/>
        <v>309</v>
      </c>
      <c r="K76">
        <f t="shared" si="30"/>
        <v>480</v>
      </c>
      <c r="L76">
        <f t="shared" si="30"/>
        <v>354</v>
      </c>
      <c r="M76" s="13"/>
      <c r="N76" s="5">
        <f>I76*100/B48</f>
        <v>12.024972855591749</v>
      </c>
      <c r="O76" s="5">
        <f t="shared" ref="O76:Q76" si="38">J76*100/C48</f>
        <v>11.834546150900039</v>
      </c>
      <c r="P76" s="5">
        <f t="shared" si="38"/>
        <v>20.408163265306122</v>
      </c>
      <c r="Q76" s="5">
        <f t="shared" si="38"/>
        <v>22.912621359223301</v>
      </c>
    </row>
    <row r="78" spans="8:17" x14ac:dyDescent="0.3">
      <c r="H78" t="s">
        <v>118</v>
      </c>
      <c r="I78">
        <f>SUM(I68:I76)</f>
        <v>515</v>
      </c>
      <c r="J78">
        <f t="shared" ref="J78:Q78" si="39">SUM(J68:J76)</f>
        <v>348</v>
      </c>
      <c r="K78">
        <f t="shared" si="39"/>
        <v>522</v>
      </c>
      <c r="L78">
        <f t="shared" si="39"/>
        <v>476</v>
      </c>
      <c r="N78" s="5">
        <f t="shared" si="39"/>
        <v>13.979370249728557</v>
      </c>
      <c r="O78" s="5">
        <f t="shared" si="39"/>
        <v>13.328226733052471</v>
      </c>
      <c r="P78" s="5">
        <f t="shared" si="39"/>
        <v>22.193877551020407</v>
      </c>
      <c r="Q78" s="5">
        <f t="shared" si="39"/>
        <v>30.809061488673137</v>
      </c>
    </row>
  </sheetData>
  <mergeCells count="4">
    <mergeCell ref="A1:F1"/>
    <mergeCell ref="H1:M1"/>
    <mergeCell ref="M51:M58"/>
    <mergeCell ref="M67:M76"/>
  </mergeCells>
  <conditionalFormatting sqref="C18">
    <cfRule type="cellIs" dxfId="865" priority="95" operator="lessThan">
      <formula>#REF!</formula>
    </cfRule>
    <cfRule type="cellIs" dxfId="864" priority="94" operator="greaterThan">
      <formula>$B$18</formula>
    </cfRule>
    <cfRule type="cellIs" dxfId="863" priority="93" operator="lessThan">
      <formula>$B$18</formula>
    </cfRule>
    <cfRule type="cellIs" dxfId="862" priority="96" operator="greaterThan">
      <formula>#REF!</formula>
    </cfRule>
  </conditionalFormatting>
  <conditionalFormatting sqref="C29">
    <cfRule type="cellIs" dxfId="861" priority="57" operator="lessThan">
      <formula>$B$29</formula>
    </cfRule>
    <cfRule type="cellIs" dxfId="860" priority="58" operator="greaterThan">
      <formula>$B$29</formula>
    </cfRule>
  </conditionalFormatting>
  <conditionalFormatting sqref="C40">
    <cfRule type="cellIs" dxfId="859" priority="51" operator="lessThan">
      <formula>$B$40</formula>
    </cfRule>
    <cfRule type="cellIs" dxfId="858" priority="52" operator="greaterThan">
      <formula>$B$40</formula>
    </cfRule>
  </conditionalFormatting>
  <conditionalFormatting sqref="C42">
    <cfRule type="cellIs" dxfId="857" priority="5" operator="lessThan">
      <formula>$B$42</formula>
    </cfRule>
    <cfRule type="cellIs" dxfId="856" priority="6" operator="greaterThan">
      <formula>$B$42</formula>
    </cfRule>
  </conditionalFormatting>
  <conditionalFormatting sqref="C9:E9">
    <cfRule type="cellIs" dxfId="855" priority="20" operator="lessThan">
      <formula>#REF!</formula>
    </cfRule>
    <cfRule type="cellIs" dxfId="854" priority="21" operator="greaterThan">
      <formula>#REF!</formula>
    </cfRule>
  </conditionalFormatting>
  <conditionalFormatting sqref="C20:F20">
    <cfRule type="cellIs" dxfId="853" priority="10" operator="greaterThan">
      <formula>$B$20</formula>
    </cfRule>
  </conditionalFormatting>
  <conditionalFormatting sqref="D18">
    <cfRule type="cellIs" dxfId="852" priority="40" operator="greaterThan">
      <formula>$C$18</formula>
    </cfRule>
    <cfRule type="cellIs" dxfId="851" priority="39" operator="lessThan">
      <formula>$C$18</formula>
    </cfRule>
  </conditionalFormatting>
  <conditionalFormatting sqref="D29">
    <cfRule type="cellIs" dxfId="850" priority="56" operator="greaterThan">
      <formula>$C$29</formula>
    </cfRule>
    <cfRule type="cellIs" dxfId="849" priority="55" operator="lessThan">
      <formula>$C$29</formula>
    </cfRule>
  </conditionalFormatting>
  <conditionalFormatting sqref="D40">
    <cfRule type="cellIs" dxfId="848" priority="49" operator="lessThan">
      <formula>$C$40</formula>
    </cfRule>
    <cfRule type="cellIs" dxfId="847" priority="50" operator="greaterThan">
      <formula>$C$40</formula>
    </cfRule>
  </conditionalFormatting>
  <conditionalFormatting sqref="D42">
    <cfRule type="cellIs" dxfId="846" priority="3" operator="lessThan">
      <formula>$C$42</formula>
    </cfRule>
    <cfRule type="cellIs" dxfId="845" priority="4" operator="greaterThan">
      <formula>$C$42</formula>
    </cfRule>
  </conditionalFormatting>
  <conditionalFormatting sqref="E18">
    <cfRule type="cellIs" dxfId="844" priority="38" operator="greaterThan">
      <formula>$D$18</formula>
    </cfRule>
    <cfRule type="cellIs" dxfId="843" priority="37" operator="lessThan">
      <formula>$D$18</formula>
    </cfRule>
  </conditionalFormatting>
  <conditionalFormatting sqref="E29">
    <cfRule type="cellIs" dxfId="842" priority="53" operator="lessThan">
      <formula>$D$29</formula>
    </cfRule>
    <cfRule type="cellIs" dxfId="841" priority="54" operator="greaterThan">
      <formula>$D$29</formula>
    </cfRule>
  </conditionalFormatting>
  <conditionalFormatting sqref="E40">
    <cfRule type="cellIs" dxfId="840" priority="48" operator="greaterThan">
      <formula>$D$40</formula>
    </cfRule>
    <cfRule type="cellIs" dxfId="839" priority="47" operator="lessThan">
      <formula>$D$40</formula>
    </cfRule>
  </conditionalFormatting>
  <conditionalFormatting sqref="E42">
    <cfRule type="cellIs" dxfId="838" priority="2" operator="greaterThan">
      <formula>$D$42</formula>
    </cfRule>
    <cfRule type="cellIs" dxfId="837" priority="1" operator="lessThan">
      <formula>$D$42</formula>
    </cfRule>
  </conditionalFormatting>
  <conditionalFormatting sqref="F5:F9">
    <cfRule type="cellIs" dxfId="836" priority="27" operator="lessThan">
      <formula>0</formula>
    </cfRule>
    <cfRule type="cellIs" dxfId="835" priority="26" operator="greaterThan">
      <formula>0</formula>
    </cfRule>
  </conditionalFormatting>
  <conditionalFormatting sqref="F6:F9">
    <cfRule type="cellIs" dxfId="834" priority="19" operator="lessThan">
      <formula>0</formula>
    </cfRule>
  </conditionalFormatting>
  <conditionalFormatting sqref="F14:F18">
    <cfRule type="cellIs" dxfId="833" priority="90" operator="greaterThan">
      <formula>0</formula>
    </cfRule>
    <cfRule type="cellIs" dxfId="832" priority="91" operator="lessThan">
      <formula>0</formula>
    </cfRule>
  </conditionalFormatting>
  <conditionalFormatting sqref="F15:F18">
    <cfRule type="cellIs" dxfId="831" priority="66" operator="lessThan">
      <formula>0</formula>
    </cfRule>
  </conditionalFormatting>
  <conditionalFormatting sqref="F25:F29">
    <cfRule type="cellIs" dxfId="830" priority="64" operator="greaterThan">
      <formula>0</formula>
    </cfRule>
    <cfRule type="cellIs" dxfId="829" priority="65" operator="lessThan">
      <formula>0</formula>
    </cfRule>
  </conditionalFormatting>
  <conditionalFormatting sqref="F26:F29">
    <cfRule type="cellIs" dxfId="828" priority="63" operator="lessThan">
      <formula>0</formula>
    </cfRule>
  </conditionalFormatting>
  <conditionalFormatting sqref="F36:F40">
    <cfRule type="cellIs" dxfId="827" priority="36" operator="lessThan">
      <formula>0</formula>
    </cfRule>
    <cfRule type="cellIs" dxfId="826" priority="35" operator="greaterThan">
      <formula>0</formula>
    </cfRule>
  </conditionalFormatting>
  <conditionalFormatting sqref="F37:F40">
    <cfRule type="cellIs" dxfId="825" priority="34" operator="lessThan">
      <formula>0</formula>
    </cfRule>
  </conditionalFormatting>
  <conditionalFormatting sqref="F42">
    <cfRule type="cellIs" dxfId="824" priority="8" operator="greaterThan">
      <formula>0</formula>
    </cfRule>
    <cfRule type="cellIs" dxfId="823" priority="9" operator="lessThan">
      <formula>0</formula>
    </cfRule>
    <cfRule type="cellIs" dxfId="822" priority="7" operator="lessThan">
      <formula>0</formula>
    </cfRule>
  </conditionalFormatting>
  <conditionalFormatting sqref="F49:F52">
    <cfRule type="cellIs" dxfId="821" priority="84" operator="greaterThan">
      <formula>0</formula>
    </cfRule>
    <cfRule type="cellIs" dxfId="820" priority="85" operator="lessThan">
      <formula>0</formula>
    </cfRule>
  </conditionalFormatting>
  <conditionalFormatting sqref="M5:M21">
    <cfRule type="cellIs" dxfId="819" priority="18" operator="greaterThan">
      <formula>0</formula>
    </cfRule>
    <cfRule type="cellIs" dxfId="818" priority="17" operator="lessThan">
      <formula>0</formula>
    </cfRule>
  </conditionalFormatting>
  <conditionalFormatting sqref="M25:M34 M36:M45">
    <cfRule type="cellIs" dxfId="817" priority="11" operator="lessThan">
      <formula>0</formula>
    </cfRule>
    <cfRule type="cellIs" dxfId="816" priority="12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1DAD-D372-4B89-B6F3-807361BB232F}">
  <dimension ref="A1:Q78"/>
  <sheetViews>
    <sheetView topLeftCell="A46" workbookViewId="0">
      <selection activeCell="H68" sqref="H68:H76"/>
    </sheetView>
  </sheetViews>
  <sheetFormatPr defaultRowHeight="14.4" x14ac:dyDescent="0.3"/>
  <cols>
    <col min="1" max="1" width="13.77734375" bestFit="1" customWidth="1"/>
    <col min="8" max="8" width="13.77734375" bestFit="1" customWidth="1"/>
    <col min="16" max="16" width="11.6640625" bestFit="1" customWidth="1"/>
  </cols>
  <sheetData>
    <row r="1" spans="1:13" x14ac:dyDescent="0.3">
      <c r="A1" s="11" t="s">
        <v>91</v>
      </c>
      <c r="B1" s="11"/>
      <c r="C1" s="11"/>
      <c r="D1" s="11"/>
      <c r="E1" s="11"/>
      <c r="F1" s="11"/>
      <c r="H1" s="11" t="s">
        <v>92</v>
      </c>
      <c r="I1" s="11"/>
      <c r="J1" s="11"/>
      <c r="K1" s="11"/>
      <c r="L1" s="11"/>
      <c r="M1" s="11"/>
    </row>
    <row r="2" spans="1:13" x14ac:dyDescent="0.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 x14ac:dyDescent="0.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 x14ac:dyDescent="0.3">
      <c r="A5" t="s">
        <v>3</v>
      </c>
      <c r="F5">
        <f>E5-B5</f>
        <v>0</v>
      </c>
      <c r="H5" t="s">
        <v>19</v>
      </c>
      <c r="M5">
        <f>L5-I5</f>
        <v>0</v>
      </c>
    </row>
    <row r="6" spans="1:13" x14ac:dyDescent="0.3">
      <c r="A6" t="s">
        <v>4</v>
      </c>
      <c r="F6">
        <f t="shared" ref="F6:F9" si="0">E6-B6</f>
        <v>0</v>
      </c>
      <c r="H6" t="s">
        <v>20</v>
      </c>
      <c r="M6">
        <f t="shared" ref="M6:M12" si="1">L6-I6</f>
        <v>0</v>
      </c>
    </row>
    <row r="7" spans="1:13" x14ac:dyDescent="0.3">
      <c r="A7" t="s">
        <v>5</v>
      </c>
      <c r="B7">
        <v>201</v>
      </c>
      <c r="C7">
        <v>66</v>
      </c>
      <c r="D7">
        <v>114</v>
      </c>
      <c r="F7">
        <f t="shared" si="0"/>
        <v>-201</v>
      </c>
      <c r="H7" t="s">
        <v>21</v>
      </c>
      <c r="M7">
        <f t="shared" si="1"/>
        <v>0</v>
      </c>
    </row>
    <row r="8" spans="1:13" x14ac:dyDescent="0.3">
      <c r="A8" t="s">
        <v>6</v>
      </c>
      <c r="B8">
        <v>127</v>
      </c>
      <c r="C8">
        <v>71</v>
      </c>
      <c r="D8">
        <v>193</v>
      </c>
      <c r="E8">
        <v>164</v>
      </c>
      <c r="F8">
        <f t="shared" si="0"/>
        <v>37</v>
      </c>
      <c r="H8" t="s">
        <v>23</v>
      </c>
      <c r="I8">
        <v>9</v>
      </c>
      <c r="J8">
        <v>1</v>
      </c>
      <c r="K8">
        <v>13</v>
      </c>
      <c r="M8">
        <f t="shared" si="1"/>
        <v>-9</v>
      </c>
    </row>
    <row r="9" spans="1:13" x14ac:dyDescent="0.3">
      <c r="A9" t="s">
        <v>22</v>
      </c>
      <c r="B9">
        <f>SUM(B5:B8)</f>
        <v>328</v>
      </c>
      <c r="C9">
        <f>SUM(C5:C8)</f>
        <v>137</v>
      </c>
      <c r="D9">
        <f>SUM(D5:D8)</f>
        <v>307</v>
      </c>
      <c r="E9">
        <f>SUM(E5:E8)</f>
        <v>164</v>
      </c>
      <c r="F9">
        <f t="shared" si="0"/>
        <v>-164</v>
      </c>
      <c r="H9" t="s">
        <v>24</v>
      </c>
      <c r="I9">
        <v>62</v>
      </c>
      <c r="J9">
        <v>24</v>
      </c>
      <c r="K9">
        <v>41</v>
      </c>
      <c r="M9">
        <f t="shared" si="1"/>
        <v>-62</v>
      </c>
    </row>
    <row r="10" spans="1:13" x14ac:dyDescent="0.3">
      <c r="H10" t="s">
        <v>25</v>
      </c>
      <c r="I10">
        <v>118</v>
      </c>
      <c r="J10">
        <v>43</v>
      </c>
      <c r="K10">
        <v>62</v>
      </c>
      <c r="L10">
        <v>6</v>
      </c>
      <c r="M10">
        <f t="shared" si="1"/>
        <v>-112</v>
      </c>
    </row>
    <row r="11" spans="1:13" x14ac:dyDescent="0.3">
      <c r="H11" t="s">
        <v>26</v>
      </c>
      <c r="I11">
        <v>139</v>
      </c>
      <c r="J11">
        <v>69</v>
      </c>
      <c r="K11">
        <v>191</v>
      </c>
      <c r="L11">
        <v>158</v>
      </c>
      <c r="M11">
        <f t="shared" si="1"/>
        <v>19</v>
      </c>
    </row>
    <row r="12" spans="1:13" x14ac:dyDescent="0.3">
      <c r="H12" t="s">
        <v>22</v>
      </c>
      <c r="I12">
        <f>SUM(I5:I11)</f>
        <v>328</v>
      </c>
      <c r="J12">
        <f>SUM(J5:J11)</f>
        <v>137</v>
      </c>
      <c r="K12">
        <f t="shared" ref="K12:L12" si="2">SUM(K5:K11)</f>
        <v>307</v>
      </c>
      <c r="L12">
        <f t="shared" si="2"/>
        <v>164</v>
      </c>
      <c r="M12">
        <f t="shared" si="1"/>
        <v>-164</v>
      </c>
    </row>
    <row r="14" spans="1:13" x14ac:dyDescent="0.3">
      <c r="A14" t="s">
        <v>7</v>
      </c>
      <c r="H14" t="s">
        <v>27</v>
      </c>
      <c r="M14">
        <f>L14-I14</f>
        <v>0</v>
      </c>
    </row>
    <row r="15" spans="1:13" x14ac:dyDescent="0.3">
      <c r="A15" t="s">
        <v>8</v>
      </c>
      <c r="H15" t="s">
        <v>28</v>
      </c>
      <c r="M15">
        <f t="shared" ref="M15:M21" si="3">L15-I15</f>
        <v>0</v>
      </c>
    </row>
    <row r="16" spans="1:13" x14ac:dyDescent="0.3">
      <c r="A16" t="s">
        <v>9</v>
      </c>
      <c r="B16">
        <v>192</v>
      </c>
      <c r="C16">
        <v>75</v>
      </c>
      <c r="D16">
        <v>104</v>
      </c>
      <c r="F16">
        <f t="shared" ref="F16:F17" si="4">E16-B16</f>
        <v>-192</v>
      </c>
      <c r="H16" t="s">
        <v>29</v>
      </c>
      <c r="M16">
        <f t="shared" si="3"/>
        <v>0</v>
      </c>
    </row>
    <row r="17" spans="1:13" x14ac:dyDescent="0.3">
      <c r="A17" t="s">
        <v>10</v>
      </c>
      <c r="B17">
        <v>186</v>
      </c>
      <c r="C17">
        <v>82</v>
      </c>
      <c r="D17">
        <v>161</v>
      </c>
      <c r="E17">
        <v>120</v>
      </c>
      <c r="F17">
        <f t="shared" si="4"/>
        <v>-66</v>
      </c>
      <c r="H17" t="s">
        <v>30</v>
      </c>
      <c r="I17">
        <v>14</v>
      </c>
      <c r="J17">
        <v>8</v>
      </c>
      <c r="K17">
        <v>6</v>
      </c>
      <c r="M17">
        <f t="shared" si="3"/>
        <v>-14</v>
      </c>
    </row>
    <row r="18" spans="1:13" x14ac:dyDescent="0.3">
      <c r="A18" t="s">
        <v>22</v>
      </c>
      <c r="B18">
        <f>SUM(B14:B17)</f>
        <v>378</v>
      </c>
      <c r="C18">
        <f t="shared" ref="C18:F18" si="5">SUM(C14:C17)</f>
        <v>157</v>
      </c>
      <c r="D18">
        <f t="shared" si="5"/>
        <v>265</v>
      </c>
      <c r="E18" s="4">
        <f t="shared" si="5"/>
        <v>120</v>
      </c>
      <c r="F18" s="4">
        <f t="shared" si="5"/>
        <v>-258</v>
      </c>
      <c r="H18" t="s">
        <v>31</v>
      </c>
      <c r="I18">
        <v>72</v>
      </c>
      <c r="J18">
        <v>19</v>
      </c>
      <c r="K18">
        <v>38</v>
      </c>
      <c r="M18">
        <f t="shared" si="3"/>
        <v>-72</v>
      </c>
    </row>
    <row r="19" spans="1:13" x14ac:dyDescent="0.3">
      <c r="H19" t="s">
        <v>32</v>
      </c>
      <c r="I19">
        <v>123</v>
      </c>
      <c r="J19">
        <v>63</v>
      </c>
      <c r="K19">
        <v>72</v>
      </c>
      <c r="L19">
        <v>10</v>
      </c>
      <c r="M19">
        <f t="shared" si="3"/>
        <v>-113</v>
      </c>
    </row>
    <row r="20" spans="1:13" x14ac:dyDescent="0.3">
      <c r="A20" t="s">
        <v>85</v>
      </c>
      <c r="B20">
        <f>B9+B18</f>
        <v>706</v>
      </c>
      <c r="C20">
        <f t="shared" ref="C20:F20" si="6">C9+C18</f>
        <v>294</v>
      </c>
      <c r="D20">
        <f t="shared" si="6"/>
        <v>572</v>
      </c>
      <c r="E20">
        <f t="shared" si="6"/>
        <v>284</v>
      </c>
      <c r="F20">
        <f t="shared" si="6"/>
        <v>-422</v>
      </c>
      <c r="H20" t="s">
        <v>33</v>
      </c>
      <c r="I20">
        <v>169</v>
      </c>
      <c r="J20">
        <v>67</v>
      </c>
      <c r="K20">
        <v>149</v>
      </c>
      <c r="L20">
        <v>110</v>
      </c>
      <c r="M20">
        <f t="shared" si="3"/>
        <v>-59</v>
      </c>
    </row>
    <row r="21" spans="1:13" x14ac:dyDescent="0.3">
      <c r="H21" t="s">
        <v>22</v>
      </c>
      <c r="I21">
        <f>SUM(I14:I20)</f>
        <v>378</v>
      </c>
      <c r="J21">
        <f t="shared" ref="J21:L21" si="7">SUM(J14:J20)</f>
        <v>157</v>
      </c>
      <c r="K21">
        <f t="shared" si="7"/>
        <v>265</v>
      </c>
      <c r="L21">
        <f t="shared" si="7"/>
        <v>120</v>
      </c>
      <c r="M21">
        <f t="shared" si="3"/>
        <v>-258</v>
      </c>
    </row>
    <row r="23" spans="1:13" x14ac:dyDescent="0.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 x14ac:dyDescent="0.3">
      <c r="A25" t="s">
        <v>11</v>
      </c>
      <c r="H25" t="s">
        <v>34</v>
      </c>
      <c r="M25">
        <f>L25-I25</f>
        <v>0</v>
      </c>
    </row>
    <row r="26" spans="1:13" x14ac:dyDescent="0.3">
      <c r="A26" t="s">
        <v>12</v>
      </c>
      <c r="H26" t="s">
        <v>35</v>
      </c>
      <c r="M26">
        <f t="shared" ref="M26:M34" si="8">L26-I26</f>
        <v>0</v>
      </c>
    </row>
    <row r="27" spans="1:13" x14ac:dyDescent="0.3">
      <c r="A27" t="s">
        <v>13</v>
      </c>
      <c r="B27">
        <v>164</v>
      </c>
      <c r="C27">
        <v>118</v>
      </c>
      <c r="D27">
        <v>105</v>
      </c>
      <c r="E27">
        <v>110</v>
      </c>
      <c r="F27">
        <f t="shared" ref="F27:F28" si="9">E27-B27</f>
        <v>-54</v>
      </c>
      <c r="H27" t="s">
        <v>36</v>
      </c>
      <c r="M27">
        <f t="shared" si="8"/>
        <v>0</v>
      </c>
    </row>
    <row r="28" spans="1:13" x14ac:dyDescent="0.3">
      <c r="A28" t="s">
        <v>14</v>
      </c>
      <c r="B28">
        <v>13</v>
      </c>
      <c r="C28">
        <v>85</v>
      </c>
      <c r="D28">
        <v>61</v>
      </c>
      <c r="E28">
        <v>68</v>
      </c>
      <c r="F28">
        <f t="shared" si="9"/>
        <v>55</v>
      </c>
      <c r="H28" t="s">
        <v>37</v>
      </c>
      <c r="M28">
        <f t="shared" si="8"/>
        <v>0</v>
      </c>
    </row>
    <row r="29" spans="1:13" x14ac:dyDescent="0.3">
      <c r="A29" t="s">
        <v>22</v>
      </c>
      <c r="B29">
        <f>SUM(B25:B28)</f>
        <v>177</v>
      </c>
      <c r="C29">
        <f>SUM(C25:C28)</f>
        <v>203</v>
      </c>
      <c r="D29">
        <f>SUM(D25:D28)</f>
        <v>166</v>
      </c>
      <c r="E29">
        <f>SUM(E25:E28)</f>
        <v>178</v>
      </c>
      <c r="F29" s="4">
        <f>SUM(F25:F28)</f>
        <v>1</v>
      </c>
      <c r="H29" t="s">
        <v>38</v>
      </c>
      <c r="I29">
        <v>12</v>
      </c>
      <c r="M29">
        <f t="shared" si="8"/>
        <v>-12</v>
      </c>
    </row>
    <row r="30" spans="1:13" x14ac:dyDescent="0.3">
      <c r="H30" t="s">
        <v>39</v>
      </c>
      <c r="I30">
        <v>28</v>
      </c>
      <c r="J30">
        <v>15</v>
      </c>
      <c r="M30">
        <f t="shared" si="8"/>
        <v>-28</v>
      </c>
    </row>
    <row r="31" spans="1:13" x14ac:dyDescent="0.3">
      <c r="H31" t="s">
        <v>40</v>
      </c>
      <c r="I31">
        <v>6</v>
      </c>
      <c r="J31">
        <v>6</v>
      </c>
      <c r="M31">
        <f t="shared" si="8"/>
        <v>-6</v>
      </c>
    </row>
    <row r="32" spans="1:13" x14ac:dyDescent="0.3">
      <c r="H32" t="s">
        <v>41</v>
      </c>
      <c r="I32">
        <v>27</v>
      </c>
      <c r="J32">
        <v>16</v>
      </c>
      <c r="M32">
        <f t="shared" si="8"/>
        <v>-27</v>
      </c>
    </row>
    <row r="33" spans="1:13" x14ac:dyDescent="0.3">
      <c r="H33" t="s">
        <v>42</v>
      </c>
      <c r="I33">
        <v>104</v>
      </c>
      <c r="J33">
        <v>166</v>
      </c>
      <c r="K33">
        <v>166</v>
      </c>
      <c r="L33">
        <v>178</v>
      </c>
      <c r="M33">
        <f t="shared" si="8"/>
        <v>74</v>
      </c>
    </row>
    <row r="34" spans="1:13" x14ac:dyDescent="0.3">
      <c r="H34" t="s">
        <v>22</v>
      </c>
      <c r="I34">
        <f>SUM(I25:I33)</f>
        <v>177</v>
      </c>
      <c r="J34">
        <f t="shared" ref="J34:L34" si="10">SUM(J25:J33)</f>
        <v>203</v>
      </c>
      <c r="K34">
        <f t="shared" si="10"/>
        <v>166</v>
      </c>
      <c r="L34">
        <f t="shared" si="10"/>
        <v>178</v>
      </c>
      <c r="M34">
        <f t="shared" si="8"/>
        <v>1</v>
      </c>
    </row>
    <row r="36" spans="1:13" x14ac:dyDescent="0.3">
      <c r="A36" t="s">
        <v>15</v>
      </c>
      <c r="H36" t="s">
        <v>43</v>
      </c>
      <c r="M36">
        <f>L36-I36</f>
        <v>0</v>
      </c>
    </row>
    <row r="37" spans="1:13" x14ac:dyDescent="0.3">
      <c r="A37" t="s">
        <v>16</v>
      </c>
      <c r="H37" t="s">
        <v>44</v>
      </c>
      <c r="M37">
        <f t="shared" ref="M37:M45" si="11">L37-I37</f>
        <v>0</v>
      </c>
    </row>
    <row r="38" spans="1:13" x14ac:dyDescent="0.3">
      <c r="A38" t="s">
        <v>17</v>
      </c>
      <c r="B38">
        <v>54</v>
      </c>
      <c r="C38">
        <v>8</v>
      </c>
      <c r="E38">
        <v>6</v>
      </c>
      <c r="F38">
        <f t="shared" ref="F38:F39" si="12">E38-B38</f>
        <v>-48</v>
      </c>
      <c r="H38" t="s">
        <v>45</v>
      </c>
      <c r="I38">
        <v>7</v>
      </c>
      <c r="M38">
        <f t="shared" si="11"/>
        <v>-7</v>
      </c>
    </row>
    <row r="39" spans="1:13" x14ac:dyDescent="0.3">
      <c r="A39" t="s">
        <v>18</v>
      </c>
      <c r="B39">
        <v>7</v>
      </c>
      <c r="C39">
        <v>72</v>
      </c>
      <c r="D39">
        <v>58</v>
      </c>
      <c r="E39">
        <v>76</v>
      </c>
      <c r="F39">
        <f t="shared" si="12"/>
        <v>69</v>
      </c>
      <c r="H39" t="s">
        <v>46</v>
      </c>
      <c r="I39">
        <v>8</v>
      </c>
      <c r="M39">
        <f t="shared" si="11"/>
        <v>-8</v>
      </c>
    </row>
    <row r="40" spans="1:13" x14ac:dyDescent="0.3">
      <c r="A40" t="s">
        <v>22</v>
      </c>
      <c r="B40">
        <f>SUM(B36:B39)</f>
        <v>61</v>
      </c>
      <c r="C40">
        <f>SUM(C36:C39)</f>
        <v>80</v>
      </c>
      <c r="D40">
        <f>SUM(D36:D39)</f>
        <v>58</v>
      </c>
      <c r="E40">
        <f>SUM(E36:E39)</f>
        <v>82</v>
      </c>
      <c r="F40" s="4">
        <f>SUM(F36:F39)</f>
        <v>21</v>
      </c>
      <c r="H40" t="s">
        <v>47</v>
      </c>
      <c r="M40">
        <f t="shared" si="11"/>
        <v>0</v>
      </c>
    </row>
    <row r="41" spans="1:13" x14ac:dyDescent="0.3">
      <c r="H41" t="s">
        <v>48</v>
      </c>
      <c r="M41">
        <f t="shared" si="11"/>
        <v>0</v>
      </c>
    </row>
    <row r="42" spans="1:13" x14ac:dyDescent="0.3">
      <c r="A42" t="s">
        <v>54</v>
      </c>
      <c r="B42">
        <f>B29+B40</f>
        <v>238</v>
      </c>
      <c r="C42">
        <f t="shared" ref="C42:E42" si="13">C29+C40</f>
        <v>283</v>
      </c>
      <c r="D42">
        <f t="shared" si="13"/>
        <v>224</v>
      </c>
      <c r="E42">
        <f t="shared" si="13"/>
        <v>260</v>
      </c>
      <c r="F42" s="4">
        <f>E42-B42</f>
        <v>22</v>
      </c>
      <c r="H42" t="s">
        <v>49</v>
      </c>
      <c r="M42">
        <f t="shared" si="11"/>
        <v>0</v>
      </c>
    </row>
    <row r="43" spans="1:13" x14ac:dyDescent="0.3">
      <c r="H43" t="s">
        <v>50</v>
      </c>
      <c r="M43">
        <f t="shared" si="11"/>
        <v>0</v>
      </c>
    </row>
    <row r="44" spans="1:13" x14ac:dyDescent="0.3">
      <c r="H44" t="s">
        <v>51</v>
      </c>
      <c r="I44">
        <v>46</v>
      </c>
      <c r="J44">
        <v>80</v>
      </c>
      <c r="K44">
        <v>58</v>
      </c>
      <c r="L44">
        <v>82</v>
      </c>
      <c r="M44">
        <f t="shared" si="11"/>
        <v>36</v>
      </c>
    </row>
    <row r="45" spans="1:13" x14ac:dyDescent="0.3">
      <c r="H45" t="s">
        <v>22</v>
      </c>
      <c r="I45">
        <f>SUM(I38:I44)</f>
        <v>61</v>
      </c>
      <c r="J45">
        <f>SUM(J38:J44)</f>
        <v>80</v>
      </c>
      <c r="K45">
        <f>SUM(K38:K44)</f>
        <v>58</v>
      </c>
      <c r="L45">
        <f>SUM(L38:L44)</f>
        <v>82</v>
      </c>
      <c r="M45">
        <f t="shared" si="11"/>
        <v>21</v>
      </c>
    </row>
    <row r="48" spans="1:13" x14ac:dyDescent="0.3">
      <c r="A48" t="s">
        <v>52</v>
      </c>
      <c r="B48">
        <f>B9+B18+B29+B40</f>
        <v>944</v>
      </c>
      <c r="C48">
        <f t="shared" ref="C48:E48" si="14">C9+C18+C29+C40</f>
        <v>577</v>
      </c>
      <c r="D48">
        <f t="shared" si="14"/>
        <v>796</v>
      </c>
      <c r="E48">
        <f t="shared" si="14"/>
        <v>544</v>
      </c>
      <c r="F48">
        <f>E48-B48</f>
        <v>-400</v>
      </c>
      <c r="I48">
        <f>I12+I21+I34+I45</f>
        <v>944</v>
      </c>
      <c r="J48">
        <f t="shared" ref="J48:M48" si="15">J12+J21+J34+J45</f>
        <v>577</v>
      </c>
      <c r="K48">
        <f t="shared" si="15"/>
        <v>796</v>
      </c>
      <c r="L48">
        <f t="shared" si="15"/>
        <v>544</v>
      </c>
      <c r="M48">
        <f t="shared" si="15"/>
        <v>-400</v>
      </c>
    </row>
    <row r="51" spans="8:17" ht="14.25" customHeight="1" x14ac:dyDescent="0.3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2" t="s">
        <v>117</v>
      </c>
      <c r="N51" s="7">
        <v>2023</v>
      </c>
      <c r="O51" s="7">
        <v>2024</v>
      </c>
      <c r="P51" s="7">
        <v>2025</v>
      </c>
      <c r="Q51" s="7">
        <v>2026</v>
      </c>
    </row>
    <row r="52" spans="8:17" x14ac:dyDescent="0.3">
      <c r="H52" s="7" t="s">
        <v>78</v>
      </c>
      <c r="I52" s="8">
        <f>I5+I14</f>
        <v>0</v>
      </c>
      <c r="J52" s="8">
        <f t="shared" ref="J52:L52" si="16">J5+J14</f>
        <v>0</v>
      </c>
      <c r="K52" s="8">
        <f t="shared" si="16"/>
        <v>0</v>
      </c>
      <c r="L52" s="8">
        <f t="shared" si="16"/>
        <v>0</v>
      </c>
      <c r="M52" s="12"/>
      <c r="N52" s="5">
        <f>I52*100/B48</f>
        <v>0</v>
      </c>
      <c r="O52" s="5">
        <f t="shared" ref="O52:Q52" si="17">J52*100/C48</f>
        <v>0</v>
      </c>
      <c r="P52" s="5">
        <f t="shared" si="17"/>
        <v>0</v>
      </c>
      <c r="Q52" s="5">
        <f t="shared" si="17"/>
        <v>0</v>
      </c>
    </row>
    <row r="53" spans="8:17" x14ac:dyDescent="0.3">
      <c r="H53" s="7" t="s">
        <v>79</v>
      </c>
      <c r="I53" s="8">
        <f t="shared" ref="I53:L58" si="18">I6+I15</f>
        <v>0</v>
      </c>
      <c r="J53" s="8">
        <f t="shared" si="18"/>
        <v>0</v>
      </c>
      <c r="K53" s="8">
        <f t="shared" si="18"/>
        <v>0</v>
      </c>
      <c r="L53" s="8">
        <f t="shared" si="18"/>
        <v>0</v>
      </c>
      <c r="M53" s="12"/>
      <c r="N53" s="5">
        <f>I53*100/B48</f>
        <v>0</v>
      </c>
      <c r="O53" s="5">
        <f t="shared" ref="O53:Q53" si="19">J53*100/C48</f>
        <v>0</v>
      </c>
      <c r="P53" s="5">
        <f t="shared" si="19"/>
        <v>0</v>
      </c>
      <c r="Q53" s="5">
        <f t="shared" si="19"/>
        <v>0</v>
      </c>
    </row>
    <row r="54" spans="8:17" x14ac:dyDescent="0.3">
      <c r="H54" s="7" t="s">
        <v>80</v>
      </c>
      <c r="I54" s="8">
        <f t="shared" si="18"/>
        <v>0</v>
      </c>
      <c r="J54" s="8">
        <f t="shared" si="18"/>
        <v>0</v>
      </c>
      <c r="K54" s="8">
        <f t="shared" si="18"/>
        <v>0</v>
      </c>
      <c r="L54" s="8">
        <f t="shared" si="18"/>
        <v>0</v>
      </c>
      <c r="M54" s="12"/>
      <c r="N54" s="5">
        <f>I54*100/B48</f>
        <v>0</v>
      </c>
      <c r="O54" s="5">
        <f t="shared" ref="O54:Q54" si="20">J54*100/C48</f>
        <v>0</v>
      </c>
      <c r="P54" s="5">
        <f t="shared" si="20"/>
        <v>0</v>
      </c>
      <c r="Q54" s="5">
        <f t="shared" si="20"/>
        <v>0</v>
      </c>
    </row>
    <row r="55" spans="8:17" x14ac:dyDescent="0.3">
      <c r="H55" s="7" t="s">
        <v>81</v>
      </c>
      <c r="I55" s="8">
        <f>I8+I17</f>
        <v>23</v>
      </c>
      <c r="J55" s="8">
        <f t="shared" si="18"/>
        <v>9</v>
      </c>
      <c r="K55" s="8">
        <f t="shared" si="18"/>
        <v>19</v>
      </c>
      <c r="L55" s="8">
        <f t="shared" si="18"/>
        <v>0</v>
      </c>
      <c r="M55" s="12"/>
      <c r="N55" s="5">
        <f>I55*100/B48</f>
        <v>2.4364406779661016</v>
      </c>
      <c r="O55" s="5">
        <f t="shared" ref="O55:Q55" si="21">J55*100/C48</f>
        <v>1.559792027729636</v>
      </c>
      <c r="P55" s="5">
        <f t="shared" si="21"/>
        <v>2.386934673366834</v>
      </c>
      <c r="Q55" s="5">
        <f t="shared" si="21"/>
        <v>0</v>
      </c>
    </row>
    <row r="56" spans="8:17" x14ac:dyDescent="0.3">
      <c r="H56" s="7" t="s">
        <v>82</v>
      </c>
      <c r="I56" s="8">
        <f t="shared" si="18"/>
        <v>134</v>
      </c>
      <c r="J56" s="8">
        <f t="shared" si="18"/>
        <v>43</v>
      </c>
      <c r="K56" s="8">
        <f t="shared" si="18"/>
        <v>79</v>
      </c>
      <c r="L56" s="8">
        <f t="shared" si="18"/>
        <v>0</v>
      </c>
      <c r="M56" s="12"/>
      <c r="N56" s="5">
        <f>I56*100/B48</f>
        <v>14.194915254237289</v>
      </c>
      <c r="O56" s="5">
        <f t="shared" ref="O56:Q56" si="22">J56*100/C48</f>
        <v>7.4523396880415946</v>
      </c>
      <c r="P56" s="5">
        <f t="shared" si="22"/>
        <v>9.924623115577889</v>
      </c>
      <c r="Q56" s="5">
        <f t="shared" si="22"/>
        <v>0</v>
      </c>
    </row>
    <row r="57" spans="8:17" x14ac:dyDescent="0.3">
      <c r="H57" s="7" t="s">
        <v>83</v>
      </c>
      <c r="I57" s="8">
        <f t="shared" si="18"/>
        <v>241</v>
      </c>
      <c r="J57" s="8">
        <f t="shared" si="18"/>
        <v>106</v>
      </c>
      <c r="K57" s="8">
        <f t="shared" si="18"/>
        <v>134</v>
      </c>
      <c r="L57" s="8">
        <f t="shared" si="18"/>
        <v>16</v>
      </c>
      <c r="M57" s="12"/>
      <c r="N57" s="5">
        <f>I57*100/B48</f>
        <v>25.529661016949152</v>
      </c>
      <c r="O57" s="5">
        <f t="shared" ref="O57:Q57" si="23">J57*100/C48</f>
        <v>18.370883882149048</v>
      </c>
      <c r="P57" s="5">
        <f t="shared" si="23"/>
        <v>16.834170854271356</v>
      </c>
      <c r="Q57" s="5">
        <f t="shared" si="23"/>
        <v>2.9411764705882355</v>
      </c>
    </row>
    <row r="58" spans="8:17" x14ac:dyDescent="0.3">
      <c r="H58" s="7" t="s">
        <v>84</v>
      </c>
      <c r="I58" s="8">
        <f t="shared" si="18"/>
        <v>308</v>
      </c>
      <c r="J58" s="8">
        <f t="shared" si="18"/>
        <v>136</v>
      </c>
      <c r="K58" s="8">
        <f t="shared" si="18"/>
        <v>340</v>
      </c>
      <c r="L58" s="8">
        <f t="shared" si="18"/>
        <v>268</v>
      </c>
      <c r="M58" s="12"/>
      <c r="N58" s="5">
        <f>I58*100/B48</f>
        <v>32.627118644067799</v>
      </c>
      <c r="O58" s="5">
        <f t="shared" ref="O58:Q58" si="24">J58*100/C48</f>
        <v>23.570190641247834</v>
      </c>
      <c r="P58" s="5">
        <f t="shared" si="24"/>
        <v>42.713567839195981</v>
      </c>
      <c r="Q58" s="5">
        <f t="shared" si="24"/>
        <v>49.264705882352942</v>
      </c>
    </row>
    <row r="60" spans="8:17" x14ac:dyDescent="0.3">
      <c r="H60" t="s">
        <v>22</v>
      </c>
      <c r="I60">
        <f>SUM(I52:I58)</f>
        <v>706</v>
      </c>
      <c r="J60">
        <f t="shared" ref="J60:Q60" si="25">SUM(J52:J58)</f>
        <v>294</v>
      </c>
      <c r="K60">
        <f t="shared" si="25"/>
        <v>572</v>
      </c>
      <c r="L60">
        <f t="shared" si="25"/>
        <v>284</v>
      </c>
      <c r="N60" s="9">
        <f>SUM(N52:N58)</f>
        <v>74.788135593220346</v>
      </c>
      <c r="O60" s="5">
        <f t="shared" si="25"/>
        <v>50.953206239168111</v>
      </c>
      <c r="P60" s="5">
        <f t="shared" si="25"/>
        <v>71.859296482412063</v>
      </c>
      <c r="Q60" s="5">
        <f t="shared" si="25"/>
        <v>52.205882352941174</v>
      </c>
    </row>
    <row r="67" spans="8:17" ht="14.25" customHeight="1" x14ac:dyDescent="0.3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3" t="s">
        <v>117</v>
      </c>
      <c r="N67" s="6">
        <v>2023</v>
      </c>
      <c r="O67" s="6">
        <v>2024</v>
      </c>
      <c r="P67" s="6">
        <v>2025</v>
      </c>
      <c r="Q67" s="6">
        <v>2026</v>
      </c>
    </row>
    <row r="68" spans="8:17" x14ac:dyDescent="0.3">
      <c r="H68" s="6" t="s">
        <v>67</v>
      </c>
      <c r="I68">
        <f>I25+I36</f>
        <v>0</v>
      </c>
      <c r="J68">
        <f t="shared" ref="J68:L68" si="26">J25+J36</f>
        <v>0</v>
      </c>
      <c r="K68">
        <f t="shared" si="26"/>
        <v>0</v>
      </c>
      <c r="L68">
        <f t="shared" si="26"/>
        <v>0</v>
      </c>
      <c r="M68" s="13"/>
      <c r="N68" s="5">
        <f>I68*100/B48</f>
        <v>0</v>
      </c>
      <c r="O68" s="5">
        <f t="shared" ref="O68:Q68" si="27">J68*100/C48</f>
        <v>0</v>
      </c>
      <c r="P68" s="5">
        <f t="shared" si="27"/>
        <v>0</v>
      </c>
      <c r="Q68" s="5">
        <f t="shared" si="27"/>
        <v>0</v>
      </c>
    </row>
    <row r="69" spans="8:17" x14ac:dyDescent="0.3">
      <c r="H69" s="6" t="s">
        <v>68</v>
      </c>
      <c r="I69">
        <f t="shared" ref="I69:L76" si="28">I26+I37</f>
        <v>0</v>
      </c>
      <c r="J69">
        <f t="shared" si="28"/>
        <v>0</v>
      </c>
      <c r="K69">
        <f t="shared" si="28"/>
        <v>0</v>
      </c>
      <c r="L69">
        <f t="shared" si="28"/>
        <v>0</v>
      </c>
      <c r="M69" s="13"/>
      <c r="N69" s="5">
        <f>I69*100/B48</f>
        <v>0</v>
      </c>
      <c r="O69" s="5">
        <f t="shared" ref="O69:Q69" si="29">J69*100/C48</f>
        <v>0</v>
      </c>
      <c r="P69" s="5">
        <f t="shared" si="29"/>
        <v>0</v>
      </c>
      <c r="Q69" s="5">
        <f t="shared" si="29"/>
        <v>0</v>
      </c>
    </row>
    <row r="70" spans="8:17" x14ac:dyDescent="0.3">
      <c r="H70" s="6" t="s">
        <v>69</v>
      </c>
      <c r="I70">
        <f t="shared" si="28"/>
        <v>7</v>
      </c>
      <c r="J70">
        <f t="shared" si="28"/>
        <v>0</v>
      </c>
      <c r="K70">
        <f t="shared" si="28"/>
        <v>0</v>
      </c>
      <c r="L70">
        <f t="shared" si="28"/>
        <v>0</v>
      </c>
      <c r="M70" s="13"/>
      <c r="N70" s="5">
        <f>I70*100/B48</f>
        <v>0.74152542372881358</v>
      </c>
      <c r="O70" s="5">
        <f t="shared" ref="O70:Q70" si="30">J70*100/C48</f>
        <v>0</v>
      </c>
      <c r="P70" s="5">
        <f t="shared" si="30"/>
        <v>0</v>
      </c>
      <c r="Q70" s="5">
        <f t="shared" si="30"/>
        <v>0</v>
      </c>
    </row>
    <row r="71" spans="8:17" x14ac:dyDescent="0.3">
      <c r="H71" s="6" t="s">
        <v>70</v>
      </c>
      <c r="I71">
        <f t="shared" si="28"/>
        <v>8</v>
      </c>
      <c r="J71">
        <f t="shared" si="28"/>
        <v>0</v>
      </c>
      <c r="K71">
        <f t="shared" si="28"/>
        <v>0</v>
      </c>
      <c r="L71">
        <f t="shared" si="28"/>
        <v>0</v>
      </c>
      <c r="M71" s="13"/>
      <c r="N71" s="5">
        <f>I71*100/B48</f>
        <v>0.84745762711864403</v>
      </c>
      <c r="O71" s="5">
        <f t="shared" ref="O71:Q71" si="31">J71*100/C48</f>
        <v>0</v>
      </c>
      <c r="P71" s="5">
        <f t="shared" si="31"/>
        <v>0</v>
      </c>
      <c r="Q71" s="5">
        <f t="shared" si="31"/>
        <v>0</v>
      </c>
    </row>
    <row r="72" spans="8:17" x14ac:dyDescent="0.3">
      <c r="H72" s="6" t="s">
        <v>71</v>
      </c>
      <c r="I72">
        <f t="shared" si="28"/>
        <v>12</v>
      </c>
      <c r="J72">
        <f t="shared" si="28"/>
        <v>0</v>
      </c>
      <c r="K72">
        <f t="shared" si="28"/>
        <v>0</v>
      </c>
      <c r="L72">
        <f t="shared" si="28"/>
        <v>0</v>
      </c>
      <c r="M72" s="13"/>
      <c r="N72" s="5">
        <f>I72*100/B48</f>
        <v>1.271186440677966</v>
      </c>
      <c r="O72" s="5">
        <f t="shared" ref="O72:Q72" si="32">J72*100/C48</f>
        <v>0</v>
      </c>
      <c r="P72" s="5">
        <f t="shared" si="32"/>
        <v>0</v>
      </c>
      <c r="Q72" s="5">
        <f t="shared" si="32"/>
        <v>0</v>
      </c>
    </row>
    <row r="73" spans="8:17" x14ac:dyDescent="0.3">
      <c r="H73" s="6" t="s">
        <v>72</v>
      </c>
      <c r="I73">
        <f t="shared" si="28"/>
        <v>28</v>
      </c>
      <c r="J73">
        <f t="shared" si="28"/>
        <v>15</v>
      </c>
      <c r="K73">
        <f t="shared" si="28"/>
        <v>0</v>
      </c>
      <c r="L73">
        <f t="shared" si="28"/>
        <v>0</v>
      </c>
      <c r="M73" s="13"/>
      <c r="N73" s="5">
        <f>I73*100/B48</f>
        <v>2.9661016949152543</v>
      </c>
      <c r="O73" s="5">
        <f t="shared" ref="O73:Q73" si="33">J73*100/C48</f>
        <v>2.5996533795493932</v>
      </c>
      <c r="P73" s="5">
        <f t="shared" si="33"/>
        <v>0</v>
      </c>
      <c r="Q73" s="5">
        <f t="shared" si="33"/>
        <v>0</v>
      </c>
    </row>
    <row r="74" spans="8:17" x14ac:dyDescent="0.3">
      <c r="H74" s="6" t="s">
        <v>73</v>
      </c>
      <c r="I74">
        <f t="shared" si="28"/>
        <v>6</v>
      </c>
      <c r="J74">
        <f t="shared" si="28"/>
        <v>6</v>
      </c>
      <c r="K74">
        <f t="shared" si="28"/>
        <v>0</v>
      </c>
      <c r="L74">
        <f t="shared" si="28"/>
        <v>0</v>
      </c>
      <c r="M74" s="13"/>
      <c r="N74" s="5">
        <f>I74*100/B48</f>
        <v>0.63559322033898302</v>
      </c>
      <c r="O74" s="5">
        <f t="shared" ref="O74:Q74" si="34">J74*100/C48</f>
        <v>1.0398613518197575</v>
      </c>
      <c r="P74" s="5">
        <f t="shared" si="34"/>
        <v>0</v>
      </c>
      <c r="Q74" s="5">
        <f t="shared" si="34"/>
        <v>0</v>
      </c>
    </row>
    <row r="75" spans="8:17" x14ac:dyDescent="0.3">
      <c r="H75" s="6" t="s">
        <v>74</v>
      </c>
      <c r="I75">
        <f t="shared" si="28"/>
        <v>27</v>
      </c>
      <c r="J75">
        <f t="shared" si="28"/>
        <v>16</v>
      </c>
      <c r="K75">
        <f t="shared" si="28"/>
        <v>0</v>
      </c>
      <c r="L75">
        <f t="shared" si="28"/>
        <v>0</v>
      </c>
      <c r="M75" s="13"/>
      <c r="N75" s="5">
        <f>I75*100/B48</f>
        <v>2.8601694915254239</v>
      </c>
      <c r="O75" s="5">
        <f t="shared" ref="O75:Q75" si="35">J75*100/C48</f>
        <v>2.7729636048526864</v>
      </c>
      <c r="P75" s="5">
        <f t="shared" si="35"/>
        <v>0</v>
      </c>
      <c r="Q75" s="5">
        <f t="shared" si="35"/>
        <v>0</v>
      </c>
    </row>
    <row r="76" spans="8:17" x14ac:dyDescent="0.3">
      <c r="H76" s="6" t="s">
        <v>75</v>
      </c>
      <c r="I76">
        <f t="shared" si="28"/>
        <v>150</v>
      </c>
      <c r="J76">
        <f t="shared" si="28"/>
        <v>246</v>
      </c>
      <c r="K76">
        <f t="shared" si="28"/>
        <v>224</v>
      </c>
      <c r="L76">
        <f t="shared" si="28"/>
        <v>260</v>
      </c>
      <c r="M76" s="13"/>
      <c r="N76" s="5">
        <f>I76*100/B48</f>
        <v>15.889830508474576</v>
      </c>
      <c r="O76" s="5">
        <f t="shared" ref="O76:Q76" si="36">J76*100/C48</f>
        <v>42.634315424610051</v>
      </c>
      <c r="P76" s="5">
        <f t="shared" si="36"/>
        <v>28.140703517587941</v>
      </c>
      <c r="Q76" s="5">
        <f t="shared" si="36"/>
        <v>47.794117647058826</v>
      </c>
    </row>
    <row r="78" spans="8:17" x14ac:dyDescent="0.3">
      <c r="H78" t="s">
        <v>118</v>
      </c>
      <c r="I78">
        <f>SUM(I68:I76)</f>
        <v>238</v>
      </c>
      <c r="J78">
        <f t="shared" ref="J78:Q78" si="37">SUM(J68:J76)</f>
        <v>283</v>
      </c>
      <c r="K78">
        <f t="shared" si="37"/>
        <v>224</v>
      </c>
      <c r="L78">
        <f t="shared" si="37"/>
        <v>260</v>
      </c>
      <c r="N78" s="5">
        <f t="shared" si="37"/>
        <v>25.211864406779661</v>
      </c>
      <c r="O78" s="5">
        <f t="shared" si="37"/>
        <v>49.046793760831889</v>
      </c>
      <c r="P78" s="5">
        <f t="shared" si="37"/>
        <v>28.140703517587941</v>
      </c>
      <c r="Q78" s="5">
        <f t="shared" si="37"/>
        <v>47.794117647058826</v>
      </c>
    </row>
  </sheetData>
  <mergeCells count="4">
    <mergeCell ref="A1:F1"/>
    <mergeCell ref="H1:M1"/>
    <mergeCell ref="M51:M58"/>
    <mergeCell ref="M67:M76"/>
  </mergeCells>
  <conditionalFormatting sqref="C9">
    <cfRule type="cellIs" dxfId="815" priority="71" operator="greaterThan">
      <formula>$B$9</formula>
    </cfRule>
    <cfRule type="cellIs" dxfId="814" priority="70" operator="lessThan">
      <formula>$B$9</formula>
    </cfRule>
  </conditionalFormatting>
  <conditionalFormatting sqref="C29">
    <cfRule type="cellIs" dxfId="813" priority="55" operator="greaterThan">
      <formula>$B$29</formula>
    </cfRule>
    <cfRule type="cellIs" dxfId="812" priority="54" operator="lessThan">
      <formula>$B$29</formula>
    </cfRule>
  </conditionalFormatting>
  <conditionalFormatting sqref="C40">
    <cfRule type="cellIs" dxfId="811" priority="49" operator="greaterThan">
      <formula>$B$40</formula>
    </cfRule>
    <cfRule type="cellIs" dxfId="810" priority="48" operator="lessThan">
      <formula>$B$40</formula>
    </cfRule>
  </conditionalFormatting>
  <conditionalFormatting sqref="C42">
    <cfRule type="cellIs" dxfId="809" priority="5" operator="lessThan">
      <formula>$B$42</formula>
    </cfRule>
    <cfRule type="cellIs" dxfId="808" priority="6" operator="greaterThan">
      <formula>$B$42</formula>
    </cfRule>
  </conditionalFormatting>
  <conditionalFormatting sqref="C48">
    <cfRule type="cellIs" dxfId="807" priority="33" operator="lessThan">
      <formula>$B$48</formula>
    </cfRule>
    <cfRule type="cellIs" dxfId="806" priority="34" operator="greaterThan">
      <formula>$B$48</formula>
    </cfRule>
  </conditionalFormatting>
  <conditionalFormatting sqref="C18:D18">
    <cfRule type="cellIs" dxfId="805" priority="65" operator="greaterThan">
      <formula>$B$9</formula>
    </cfRule>
    <cfRule type="cellIs" dxfId="804" priority="64" operator="lessThan">
      <formula>$B$9</formula>
    </cfRule>
    <cfRule type="cellIs" dxfId="803" priority="63" operator="greaterThan">
      <formula>$B$18</formula>
    </cfRule>
    <cfRule type="cellIs" dxfId="802" priority="62" operator="lessThan">
      <formula>$B$18</formula>
    </cfRule>
  </conditionalFormatting>
  <conditionalFormatting sqref="C20:F20">
    <cfRule type="cellIs" dxfId="801" priority="10" operator="greaterThan">
      <formula>$B$20</formula>
    </cfRule>
  </conditionalFormatting>
  <conditionalFormatting sqref="D9">
    <cfRule type="cellIs" dxfId="800" priority="69" operator="greaterThan">
      <formula>$C$9</formula>
    </cfRule>
    <cfRule type="cellIs" dxfId="799" priority="68" operator="lessThan">
      <formula>$C$9</formula>
    </cfRule>
  </conditionalFormatting>
  <conditionalFormatting sqref="D29">
    <cfRule type="cellIs" dxfId="798" priority="52" operator="lessThan">
      <formula>$C$29</formula>
    </cfRule>
    <cfRule type="cellIs" dxfId="797" priority="53" operator="greaterThan">
      <formula>$C$29</formula>
    </cfRule>
  </conditionalFormatting>
  <conditionalFormatting sqref="D40">
    <cfRule type="cellIs" dxfId="796" priority="46" operator="lessThan">
      <formula>$C$40</formula>
    </cfRule>
    <cfRule type="cellIs" dxfId="795" priority="47" operator="greaterThan">
      <formula>$C$40</formula>
    </cfRule>
  </conditionalFormatting>
  <conditionalFormatting sqref="D42">
    <cfRule type="cellIs" dxfId="794" priority="3" operator="lessThan">
      <formula>$C$42</formula>
    </cfRule>
    <cfRule type="cellIs" dxfId="793" priority="4" operator="greaterThan">
      <formula>$C$42</formula>
    </cfRule>
  </conditionalFormatting>
  <conditionalFormatting sqref="D48">
    <cfRule type="cellIs" dxfId="792" priority="31" operator="lessThan">
      <formula>$C$48</formula>
    </cfRule>
    <cfRule type="cellIs" dxfId="791" priority="32" operator="greaterThan">
      <formula>$C$48</formula>
    </cfRule>
  </conditionalFormatting>
  <conditionalFormatting sqref="E9">
    <cfRule type="cellIs" dxfId="790" priority="66" operator="lessThan">
      <formula>$D$9</formula>
    </cfRule>
    <cfRule type="cellIs" dxfId="789" priority="67" operator="greaterThan">
      <formula>$D$9</formula>
    </cfRule>
  </conditionalFormatting>
  <conditionalFormatting sqref="E18">
    <cfRule type="cellIs" dxfId="788" priority="41" operator="greaterThan">
      <formula>$D$18</formula>
    </cfRule>
    <cfRule type="cellIs" dxfId="787" priority="40" operator="lessThan">
      <formula>$D$18</formula>
    </cfRule>
  </conditionalFormatting>
  <conditionalFormatting sqref="E29">
    <cfRule type="cellIs" dxfId="786" priority="50" operator="lessThan">
      <formula>$D$29</formula>
    </cfRule>
    <cfRule type="cellIs" dxfId="785" priority="51" operator="greaterThan">
      <formula>$D$29</formula>
    </cfRule>
  </conditionalFormatting>
  <conditionalFormatting sqref="E40">
    <cfRule type="cellIs" dxfId="784" priority="45" operator="greaterThan">
      <formula>$D$40</formula>
    </cfRule>
    <cfRule type="cellIs" dxfId="783" priority="44" operator="lessThan">
      <formula>$D$40</formula>
    </cfRule>
  </conditionalFormatting>
  <conditionalFormatting sqref="E42">
    <cfRule type="cellIs" dxfId="782" priority="2" operator="greaterThan">
      <formula>$D$42</formula>
    </cfRule>
    <cfRule type="cellIs" dxfId="781" priority="1" operator="lessThan">
      <formula>$D$42</formula>
    </cfRule>
  </conditionalFormatting>
  <conditionalFormatting sqref="E48">
    <cfRule type="cellIs" dxfId="780" priority="30" operator="greaterThan">
      <formula>$D$48</formula>
    </cfRule>
    <cfRule type="cellIs" dxfId="779" priority="29" operator="lessThan">
      <formula>$D$48</formula>
    </cfRule>
  </conditionalFormatting>
  <conditionalFormatting sqref="F5:F9">
    <cfRule type="cellIs" dxfId="778" priority="72" operator="greaterThan">
      <formula>0</formula>
    </cfRule>
    <cfRule type="cellIs" dxfId="777" priority="73" operator="lessThan">
      <formula>0</formula>
    </cfRule>
  </conditionalFormatting>
  <conditionalFormatting sqref="F6:F9">
    <cfRule type="cellIs" dxfId="776" priority="61" operator="lessThan">
      <formula>0</formula>
    </cfRule>
  </conditionalFormatting>
  <conditionalFormatting sqref="F14:F18">
    <cfRule type="cellIs" dxfId="775" priority="77" operator="lessThan">
      <formula>0</formula>
    </cfRule>
    <cfRule type="cellIs" dxfId="774" priority="76" operator="greaterThan">
      <formula>0</formula>
    </cfRule>
  </conditionalFormatting>
  <conditionalFormatting sqref="F15:F18">
    <cfRule type="cellIs" dxfId="773" priority="60" operator="lessThan">
      <formula>0</formula>
    </cfRule>
  </conditionalFormatting>
  <conditionalFormatting sqref="F25:F30">
    <cfRule type="cellIs" dxfId="772" priority="28" operator="lessThan">
      <formula>0</formula>
    </cfRule>
    <cfRule type="cellIs" dxfId="771" priority="27" operator="greaterThan">
      <formula>0</formula>
    </cfRule>
  </conditionalFormatting>
  <conditionalFormatting sqref="F26:F29">
    <cfRule type="cellIs" dxfId="770" priority="26" operator="lessThan">
      <formula>0</formula>
    </cfRule>
  </conditionalFormatting>
  <conditionalFormatting sqref="F36:F40">
    <cfRule type="cellIs" dxfId="769" priority="38" operator="greaterThan">
      <formula>0</formula>
    </cfRule>
    <cfRule type="cellIs" dxfId="768" priority="39" operator="lessThan">
      <formula>0</formula>
    </cfRule>
  </conditionalFormatting>
  <conditionalFormatting sqref="F37:F40">
    <cfRule type="cellIs" dxfId="767" priority="37" operator="lessThan">
      <formula>0</formula>
    </cfRule>
  </conditionalFormatting>
  <conditionalFormatting sqref="F42">
    <cfRule type="cellIs" dxfId="766" priority="8" operator="greaterThan">
      <formula>0</formula>
    </cfRule>
    <cfRule type="cellIs" dxfId="765" priority="7" operator="lessThan">
      <formula>0</formula>
    </cfRule>
    <cfRule type="cellIs" dxfId="764" priority="9" operator="lessThan">
      <formula>0</formula>
    </cfRule>
  </conditionalFormatting>
  <conditionalFormatting sqref="F48">
    <cfRule type="cellIs" dxfId="763" priority="36" operator="lessThan">
      <formula>0</formula>
    </cfRule>
  </conditionalFormatting>
  <conditionalFormatting sqref="F48:F52">
    <cfRule type="cellIs" dxfId="762" priority="35" operator="greaterThan">
      <formula>0</formula>
    </cfRule>
  </conditionalFormatting>
  <conditionalFormatting sqref="F49:F52">
    <cfRule type="cellIs" dxfId="761" priority="75" operator="lessThan">
      <formula>0</formula>
    </cfRule>
  </conditionalFormatting>
  <conditionalFormatting sqref="M5:M12">
    <cfRule type="cellIs" dxfId="760" priority="25" operator="lessThan">
      <formula>0</formula>
    </cfRule>
    <cfRule type="cellIs" dxfId="759" priority="24" operator="greaterThan">
      <formula>0</formula>
    </cfRule>
  </conditionalFormatting>
  <conditionalFormatting sqref="M6:M9 M11:M12">
    <cfRule type="cellIs" dxfId="758" priority="23" operator="lessThan">
      <formula>0</formula>
    </cfRule>
  </conditionalFormatting>
  <conditionalFormatting sqref="M14:M21">
    <cfRule type="cellIs" dxfId="757" priority="22" operator="lessThan">
      <formula>0</formula>
    </cfRule>
    <cfRule type="cellIs" dxfId="756" priority="21" operator="greaterThan">
      <formula>0</formula>
    </cfRule>
  </conditionalFormatting>
  <conditionalFormatting sqref="M15:M21">
    <cfRule type="cellIs" dxfId="755" priority="20" operator="lessThan">
      <formula>0</formula>
    </cfRule>
  </conditionalFormatting>
  <conditionalFormatting sqref="M25:M34">
    <cfRule type="cellIs" dxfId="754" priority="13" operator="lessThan">
      <formula>0</formula>
    </cfRule>
    <cfRule type="cellIs" dxfId="753" priority="12" operator="greaterThan">
      <formula>0</formula>
    </cfRule>
  </conditionalFormatting>
  <conditionalFormatting sqref="M26:M34">
    <cfRule type="cellIs" dxfId="752" priority="11" operator="lessThan">
      <formula>0</formula>
    </cfRule>
  </conditionalFormatting>
  <conditionalFormatting sqref="M36:M45">
    <cfRule type="cellIs" dxfId="751" priority="19" operator="lessThan">
      <formula>0</formula>
    </cfRule>
    <cfRule type="cellIs" dxfId="750" priority="18" operator="greaterThan">
      <formula>0</formula>
    </cfRule>
    <cfRule type="cellIs" dxfId="749" priority="17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9DA73-3AAF-462F-B0E4-D02E40966359}">
  <dimension ref="A1:Q78"/>
  <sheetViews>
    <sheetView topLeftCell="A43" workbookViewId="0">
      <selection activeCell="H68" sqref="H68:H76"/>
    </sheetView>
  </sheetViews>
  <sheetFormatPr defaultRowHeight="14.4" x14ac:dyDescent="0.3"/>
  <cols>
    <col min="1" max="1" width="13.77734375" bestFit="1" customWidth="1"/>
    <col min="8" max="8" width="13.77734375" bestFit="1" customWidth="1"/>
  </cols>
  <sheetData>
    <row r="1" spans="1:13" x14ac:dyDescent="0.3">
      <c r="A1" s="11" t="s">
        <v>93</v>
      </c>
      <c r="B1" s="11"/>
      <c r="C1" s="11"/>
      <c r="D1" s="11"/>
      <c r="E1" s="11"/>
      <c r="F1" s="11"/>
      <c r="H1" s="11" t="s">
        <v>94</v>
      </c>
      <c r="I1" s="11"/>
      <c r="J1" s="11"/>
      <c r="K1" s="11"/>
      <c r="L1" s="11"/>
      <c r="M1" s="11"/>
    </row>
    <row r="2" spans="1:13" x14ac:dyDescent="0.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 x14ac:dyDescent="0.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 x14ac:dyDescent="0.3">
      <c r="A5" t="s">
        <v>3</v>
      </c>
      <c r="H5" t="s">
        <v>19</v>
      </c>
      <c r="M5">
        <f>L5-I5</f>
        <v>0</v>
      </c>
    </row>
    <row r="6" spans="1:13" x14ac:dyDescent="0.3">
      <c r="A6" t="s">
        <v>4</v>
      </c>
      <c r="H6" t="s">
        <v>20</v>
      </c>
      <c r="M6">
        <f>L6-I6</f>
        <v>0</v>
      </c>
    </row>
    <row r="7" spans="1:13" x14ac:dyDescent="0.3">
      <c r="A7" t="s">
        <v>5</v>
      </c>
      <c r="B7">
        <v>127</v>
      </c>
      <c r="D7">
        <v>80</v>
      </c>
      <c r="E7">
        <v>39</v>
      </c>
      <c r="F7">
        <f t="shared" ref="F7:F9" si="0">E7-B7</f>
        <v>-88</v>
      </c>
      <c r="H7" t="s">
        <v>21</v>
      </c>
      <c r="M7">
        <f t="shared" ref="M7:M12" si="1">L7-I7</f>
        <v>0</v>
      </c>
    </row>
    <row r="8" spans="1:13" x14ac:dyDescent="0.3">
      <c r="A8" t="s">
        <v>6</v>
      </c>
      <c r="B8">
        <v>114</v>
      </c>
      <c r="D8">
        <v>103</v>
      </c>
      <c r="E8">
        <v>17</v>
      </c>
      <c r="F8">
        <f t="shared" si="0"/>
        <v>-97</v>
      </c>
      <c r="H8" t="s">
        <v>23</v>
      </c>
      <c r="I8">
        <v>21</v>
      </c>
      <c r="K8">
        <v>16</v>
      </c>
      <c r="L8">
        <v>4</v>
      </c>
      <c r="M8">
        <f t="shared" si="1"/>
        <v>-17</v>
      </c>
    </row>
    <row r="9" spans="1:13" x14ac:dyDescent="0.3">
      <c r="A9" t="s">
        <v>22</v>
      </c>
      <c r="B9">
        <f>SUM(B5:B8)</f>
        <v>241</v>
      </c>
      <c r="C9">
        <f>SUM(C5:C8)</f>
        <v>0</v>
      </c>
      <c r="D9">
        <f>SUM(D5:D8)</f>
        <v>183</v>
      </c>
      <c r="E9">
        <f>SUM(E5:E8)</f>
        <v>56</v>
      </c>
      <c r="F9">
        <f t="shared" si="0"/>
        <v>-185</v>
      </c>
      <c r="H9" t="s">
        <v>24</v>
      </c>
      <c r="I9">
        <v>53</v>
      </c>
      <c r="K9">
        <v>26</v>
      </c>
      <c r="L9">
        <v>16</v>
      </c>
      <c r="M9" s="4">
        <f t="shared" si="1"/>
        <v>-37</v>
      </c>
    </row>
    <row r="10" spans="1:13" x14ac:dyDescent="0.3">
      <c r="H10" t="s">
        <v>25</v>
      </c>
      <c r="I10">
        <v>53</v>
      </c>
      <c r="K10">
        <v>38</v>
      </c>
      <c r="L10">
        <v>19</v>
      </c>
      <c r="M10">
        <f t="shared" si="1"/>
        <v>-34</v>
      </c>
    </row>
    <row r="11" spans="1:13" x14ac:dyDescent="0.3">
      <c r="H11" t="s">
        <v>26</v>
      </c>
      <c r="I11">
        <v>114</v>
      </c>
      <c r="K11">
        <v>103</v>
      </c>
      <c r="L11">
        <v>17</v>
      </c>
      <c r="M11">
        <f t="shared" si="1"/>
        <v>-97</v>
      </c>
    </row>
    <row r="12" spans="1:13" x14ac:dyDescent="0.3">
      <c r="H12" t="s">
        <v>22</v>
      </c>
      <c r="I12">
        <f>SUM(I5:I11)</f>
        <v>241</v>
      </c>
      <c r="J12">
        <f>SUM(J5:J11)</f>
        <v>0</v>
      </c>
      <c r="K12">
        <f>SUM(K5:K11)</f>
        <v>183</v>
      </c>
      <c r="L12">
        <f>SUM(L5:L11)</f>
        <v>56</v>
      </c>
      <c r="M12">
        <f t="shared" si="1"/>
        <v>-185</v>
      </c>
    </row>
    <row r="14" spans="1:13" x14ac:dyDescent="0.3">
      <c r="A14" t="s">
        <v>7</v>
      </c>
      <c r="H14" t="s">
        <v>27</v>
      </c>
      <c r="M14">
        <f>L14-I14</f>
        <v>0</v>
      </c>
    </row>
    <row r="15" spans="1:13" x14ac:dyDescent="0.3">
      <c r="A15" t="s">
        <v>8</v>
      </c>
      <c r="H15" t="s">
        <v>28</v>
      </c>
      <c r="M15">
        <f t="shared" ref="M15:M21" si="2">L15-I15</f>
        <v>0</v>
      </c>
    </row>
    <row r="16" spans="1:13" x14ac:dyDescent="0.3">
      <c r="A16" t="s">
        <v>9</v>
      </c>
      <c r="B16">
        <v>71</v>
      </c>
      <c r="D16">
        <v>34</v>
      </c>
      <c r="E16">
        <v>14</v>
      </c>
      <c r="F16">
        <f t="shared" ref="F16:F17" si="3">E16-B16</f>
        <v>-57</v>
      </c>
      <c r="H16" t="s">
        <v>29</v>
      </c>
      <c r="M16">
        <f t="shared" si="2"/>
        <v>0</v>
      </c>
    </row>
    <row r="17" spans="1:13" x14ac:dyDescent="0.3">
      <c r="A17" t="s">
        <v>10</v>
      </c>
      <c r="B17">
        <v>42</v>
      </c>
      <c r="D17">
        <v>91</v>
      </c>
      <c r="E17">
        <v>30</v>
      </c>
      <c r="F17">
        <f t="shared" si="3"/>
        <v>-12</v>
      </c>
      <c r="H17" t="s">
        <v>30</v>
      </c>
      <c r="I17">
        <v>9</v>
      </c>
      <c r="K17">
        <v>6</v>
      </c>
      <c r="M17">
        <f t="shared" si="2"/>
        <v>-9</v>
      </c>
    </row>
    <row r="18" spans="1:13" x14ac:dyDescent="0.3">
      <c r="A18" t="s">
        <v>22</v>
      </c>
      <c r="B18">
        <f>SUM(B14:B17)</f>
        <v>113</v>
      </c>
      <c r="C18">
        <f t="shared" ref="C18:F18" si="4">SUM(C14:C17)</f>
        <v>0</v>
      </c>
      <c r="D18" s="4">
        <f t="shared" si="4"/>
        <v>125</v>
      </c>
      <c r="E18" s="4">
        <f t="shared" si="4"/>
        <v>44</v>
      </c>
      <c r="F18" s="4">
        <f t="shared" si="4"/>
        <v>-69</v>
      </c>
      <c r="H18" t="s">
        <v>31</v>
      </c>
      <c r="I18">
        <v>25</v>
      </c>
      <c r="K18">
        <v>5</v>
      </c>
      <c r="L18">
        <v>3</v>
      </c>
      <c r="M18" s="4">
        <f t="shared" si="2"/>
        <v>-22</v>
      </c>
    </row>
    <row r="19" spans="1:13" x14ac:dyDescent="0.3">
      <c r="H19" t="s">
        <v>32</v>
      </c>
      <c r="I19">
        <v>37</v>
      </c>
      <c r="K19">
        <v>23</v>
      </c>
      <c r="L19">
        <v>11</v>
      </c>
      <c r="M19">
        <f t="shared" si="2"/>
        <v>-26</v>
      </c>
    </row>
    <row r="20" spans="1:13" x14ac:dyDescent="0.3">
      <c r="A20" t="s">
        <v>85</v>
      </c>
      <c r="B20">
        <f>B9+B18</f>
        <v>354</v>
      </c>
      <c r="C20">
        <f t="shared" ref="C20:F20" si="5">C9+C18</f>
        <v>0</v>
      </c>
      <c r="D20">
        <f t="shared" si="5"/>
        <v>308</v>
      </c>
      <c r="E20">
        <f t="shared" si="5"/>
        <v>100</v>
      </c>
      <c r="F20">
        <f t="shared" si="5"/>
        <v>-254</v>
      </c>
      <c r="H20" t="s">
        <v>33</v>
      </c>
      <c r="I20">
        <v>42</v>
      </c>
      <c r="K20">
        <v>91</v>
      </c>
      <c r="L20">
        <v>30</v>
      </c>
      <c r="M20">
        <f t="shared" si="2"/>
        <v>-12</v>
      </c>
    </row>
    <row r="21" spans="1:13" x14ac:dyDescent="0.3">
      <c r="H21" t="s">
        <v>22</v>
      </c>
      <c r="I21">
        <f>SUM(I14:I20)</f>
        <v>113</v>
      </c>
      <c r="J21">
        <f>SUM(J14:J20)</f>
        <v>0</v>
      </c>
      <c r="K21">
        <f>SUM(K14:K20)</f>
        <v>125</v>
      </c>
      <c r="L21">
        <f>SUM(L14:L20)</f>
        <v>44</v>
      </c>
      <c r="M21">
        <f t="shared" si="2"/>
        <v>-69</v>
      </c>
    </row>
    <row r="23" spans="1:13" x14ac:dyDescent="0.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 x14ac:dyDescent="0.3">
      <c r="A25" t="s">
        <v>11</v>
      </c>
      <c r="H25" t="s">
        <v>34</v>
      </c>
      <c r="K25">
        <v>3</v>
      </c>
      <c r="L25">
        <v>5</v>
      </c>
      <c r="M25">
        <f t="shared" ref="M25:M32" si="6">L25-I25</f>
        <v>5</v>
      </c>
    </row>
    <row r="26" spans="1:13" x14ac:dyDescent="0.3">
      <c r="A26" t="s">
        <v>12</v>
      </c>
      <c r="H26" t="s">
        <v>35</v>
      </c>
      <c r="M26">
        <f t="shared" si="6"/>
        <v>0</v>
      </c>
    </row>
    <row r="27" spans="1:13" x14ac:dyDescent="0.3">
      <c r="A27" t="s">
        <v>13</v>
      </c>
      <c r="B27">
        <v>168</v>
      </c>
      <c r="C27">
        <v>142</v>
      </c>
      <c r="D27">
        <v>134</v>
      </c>
      <c r="E27">
        <v>102</v>
      </c>
      <c r="F27">
        <f t="shared" ref="F27:F28" si="7">E27-B27</f>
        <v>-66</v>
      </c>
      <c r="H27" t="s">
        <v>36</v>
      </c>
      <c r="K27">
        <v>4</v>
      </c>
      <c r="M27">
        <f t="shared" si="6"/>
        <v>0</v>
      </c>
    </row>
    <row r="28" spans="1:13" x14ac:dyDescent="0.3">
      <c r="A28" t="s">
        <v>14</v>
      </c>
      <c r="B28">
        <v>86</v>
      </c>
      <c r="C28">
        <v>66</v>
      </c>
      <c r="D28">
        <v>45</v>
      </c>
      <c r="E28">
        <v>27</v>
      </c>
      <c r="F28">
        <f t="shared" si="7"/>
        <v>-59</v>
      </c>
      <c r="H28" t="s">
        <v>37</v>
      </c>
      <c r="M28">
        <f t="shared" si="6"/>
        <v>0</v>
      </c>
    </row>
    <row r="29" spans="1:13" x14ac:dyDescent="0.3">
      <c r="A29" t="s">
        <v>22</v>
      </c>
      <c r="B29">
        <f>SUM(B25:B28)</f>
        <v>254</v>
      </c>
      <c r="C29">
        <f>SUM(C25:C28)</f>
        <v>208</v>
      </c>
      <c r="D29">
        <f>SUM(D25:D28)</f>
        <v>179</v>
      </c>
      <c r="E29">
        <f>SUM(E25:E28)</f>
        <v>129</v>
      </c>
      <c r="F29" s="4">
        <f>SUM(F25:F28)</f>
        <v>-125</v>
      </c>
      <c r="H29" t="s">
        <v>38</v>
      </c>
      <c r="M29" s="4">
        <f t="shared" si="6"/>
        <v>0</v>
      </c>
    </row>
    <row r="30" spans="1:13" x14ac:dyDescent="0.3">
      <c r="H30" t="s">
        <v>39</v>
      </c>
      <c r="I30">
        <v>24</v>
      </c>
      <c r="M30">
        <f t="shared" si="6"/>
        <v>-24</v>
      </c>
    </row>
    <row r="31" spans="1:13" x14ac:dyDescent="0.3">
      <c r="H31" t="s">
        <v>40</v>
      </c>
      <c r="M31">
        <f t="shared" si="6"/>
        <v>0</v>
      </c>
    </row>
    <row r="32" spans="1:13" x14ac:dyDescent="0.3">
      <c r="H32" t="s">
        <v>41</v>
      </c>
      <c r="I32">
        <v>9</v>
      </c>
      <c r="M32">
        <f t="shared" si="6"/>
        <v>-9</v>
      </c>
    </row>
    <row r="33" spans="1:13" x14ac:dyDescent="0.3">
      <c r="H33" t="s">
        <v>42</v>
      </c>
      <c r="I33">
        <v>221</v>
      </c>
      <c r="J33">
        <v>208</v>
      </c>
      <c r="K33">
        <v>172</v>
      </c>
      <c r="L33">
        <v>124</v>
      </c>
      <c r="M33">
        <f>L33-I33</f>
        <v>-97</v>
      </c>
    </row>
    <row r="34" spans="1:13" x14ac:dyDescent="0.3">
      <c r="H34" t="s">
        <v>22</v>
      </c>
      <c r="I34">
        <f>SUM(I25:I33)</f>
        <v>254</v>
      </c>
      <c r="J34">
        <f t="shared" ref="J34:L34" si="8">SUM(J25:J33)</f>
        <v>208</v>
      </c>
      <c r="K34">
        <f t="shared" si="8"/>
        <v>179</v>
      </c>
      <c r="L34">
        <f t="shared" si="8"/>
        <v>129</v>
      </c>
      <c r="M34" s="4">
        <f>L34-I34</f>
        <v>-125</v>
      </c>
    </row>
    <row r="36" spans="1:13" x14ac:dyDescent="0.3">
      <c r="A36" t="s">
        <v>15</v>
      </c>
      <c r="H36" t="s">
        <v>43</v>
      </c>
      <c r="M36">
        <f>L36-I36</f>
        <v>0</v>
      </c>
    </row>
    <row r="37" spans="1:13" x14ac:dyDescent="0.3">
      <c r="A37" t="s">
        <v>16</v>
      </c>
      <c r="H37" t="s">
        <v>44</v>
      </c>
      <c r="M37">
        <f t="shared" ref="M37:M45" si="9">L37-I37</f>
        <v>0</v>
      </c>
    </row>
    <row r="38" spans="1:13" x14ac:dyDescent="0.3">
      <c r="A38" t="s">
        <v>17</v>
      </c>
      <c r="B38">
        <v>97</v>
      </c>
      <c r="C38">
        <v>101</v>
      </c>
      <c r="D38">
        <v>76</v>
      </c>
      <c r="E38">
        <v>53</v>
      </c>
      <c r="F38">
        <f t="shared" ref="F38:F39" si="10">E38-B38</f>
        <v>-44</v>
      </c>
      <c r="H38" t="s">
        <v>45</v>
      </c>
      <c r="I38">
        <v>25</v>
      </c>
      <c r="M38">
        <f t="shared" si="9"/>
        <v>-25</v>
      </c>
    </row>
    <row r="39" spans="1:13" x14ac:dyDescent="0.3">
      <c r="A39" t="s">
        <v>18</v>
      </c>
      <c r="B39">
        <v>75</v>
      </c>
      <c r="C39">
        <v>36</v>
      </c>
      <c r="D39">
        <v>43</v>
      </c>
      <c r="E39">
        <v>44</v>
      </c>
      <c r="F39">
        <f t="shared" si="10"/>
        <v>-31</v>
      </c>
      <c r="H39" t="s">
        <v>46</v>
      </c>
      <c r="I39">
        <v>16</v>
      </c>
      <c r="M39">
        <f t="shared" si="9"/>
        <v>-16</v>
      </c>
    </row>
    <row r="40" spans="1:13" x14ac:dyDescent="0.3">
      <c r="A40" t="s">
        <v>22</v>
      </c>
      <c r="B40">
        <f>SUM(B36:B39)</f>
        <v>172</v>
      </c>
      <c r="C40">
        <f>SUM(C36:C39)</f>
        <v>137</v>
      </c>
      <c r="D40">
        <f>SUM(D36:D39)</f>
        <v>119</v>
      </c>
      <c r="E40">
        <f>SUM(E36:E39)</f>
        <v>97</v>
      </c>
      <c r="F40" s="4">
        <f>SUM(F36:F39)</f>
        <v>-75</v>
      </c>
      <c r="H40" t="s">
        <v>47</v>
      </c>
      <c r="M40">
        <f t="shared" si="9"/>
        <v>0</v>
      </c>
    </row>
    <row r="41" spans="1:13" x14ac:dyDescent="0.3">
      <c r="H41" t="s">
        <v>48</v>
      </c>
      <c r="I41">
        <v>7</v>
      </c>
      <c r="M41">
        <f t="shared" si="9"/>
        <v>-7</v>
      </c>
    </row>
    <row r="42" spans="1:13" x14ac:dyDescent="0.3">
      <c r="A42" t="s">
        <v>54</v>
      </c>
      <c r="B42">
        <f>B29+B40</f>
        <v>426</v>
      </c>
      <c r="C42">
        <f t="shared" ref="C42:E42" si="11">C29+C40</f>
        <v>345</v>
      </c>
      <c r="D42">
        <f t="shared" si="11"/>
        <v>298</v>
      </c>
      <c r="E42">
        <f t="shared" si="11"/>
        <v>226</v>
      </c>
      <c r="F42" s="4">
        <f>E42-B42</f>
        <v>-200</v>
      </c>
      <c r="H42" t="s">
        <v>49</v>
      </c>
      <c r="I42">
        <v>15</v>
      </c>
      <c r="M42">
        <f t="shared" si="9"/>
        <v>-15</v>
      </c>
    </row>
    <row r="43" spans="1:13" x14ac:dyDescent="0.3">
      <c r="H43" t="s">
        <v>50</v>
      </c>
      <c r="M43">
        <f t="shared" si="9"/>
        <v>0</v>
      </c>
    </row>
    <row r="44" spans="1:13" x14ac:dyDescent="0.3">
      <c r="H44" t="s">
        <v>51</v>
      </c>
      <c r="I44">
        <v>109</v>
      </c>
      <c r="J44">
        <v>137</v>
      </c>
      <c r="K44">
        <v>119</v>
      </c>
      <c r="L44">
        <v>97</v>
      </c>
      <c r="M44">
        <f t="shared" si="9"/>
        <v>-12</v>
      </c>
    </row>
    <row r="45" spans="1:13" x14ac:dyDescent="0.3">
      <c r="H45" t="s">
        <v>22</v>
      </c>
      <c r="I45">
        <f>SUM(I36:I44)</f>
        <v>172</v>
      </c>
      <c r="J45">
        <f t="shared" ref="J45:L45" si="12">SUM(J36:J44)</f>
        <v>137</v>
      </c>
      <c r="K45">
        <f t="shared" si="12"/>
        <v>119</v>
      </c>
      <c r="L45">
        <f t="shared" si="12"/>
        <v>97</v>
      </c>
      <c r="M45">
        <f t="shared" si="9"/>
        <v>-75</v>
      </c>
    </row>
    <row r="48" spans="1:13" x14ac:dyDescent="0.3">
      <c r="A48" t="s">
        <v>52</v>
      </c>
      <c r="B48">
        <f>B9+B18+B29+B40</f>
        <v>780</v>
      </c>
      <c r="C48">
        <f t="shared" ref="C48:E48" si="13">C9+C18+C29+C40</f>
        <v>345</v>
      </c>
      <c r="D48">
        <f t="shared" si="13"/>
        <v>606</v>
      </c>
      <c r="E48">
        <f t="shared" si="13"/>
        <v>326</v>
      </c>
      <c r="F48" s="4">
        <f>E48-B48</f>
        <v>-454</v>
      </c>
      <c r="I48">
        <f>I12+I21+I34+I45</f>
        <v>780</v>
      </c>
      <c r="J48">
        <f t="shared" ref="J48:M48" si="14">J12+J21+J34+J45</f>
        <v>345</v>
      </c>
      <c r="K48">
        <f t="shared" si="14"/>
        <v>606</v>
      </c>
      <c r="L48">
        <f t="shared" si="14"/>
        <v>326</v>
      </c>
      <c r="M48">
        <f t="shared" si="14"/>
        <v>-454</v>
      </c>
    </row>
    <row r="51" spans="8:17" ht="14.25" customHeight="1" x14ac:dyDescent="0.3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2" t="s">
        <v>117</v>
      </c>
      <c r="N51" s="7">
        <v>2023</v>
      </c>
      <c r="O51" s="7">
        <v>2024</v>
      </c>
      <c r="P51" s="7">
        <v>2025</v>
      </c>
      <c r="Q51" s="7">
        <v>2026</v>
      </c>
    </row>
    <row r="52" spans="8:17" x14ac:dyDescent="0.3">
      <c r="H52" s="7" t="s">
        <v>78</v>
      </c>
      <c r="I52" s="8">
        <f>I5+I14</f>
        <v>0</v>
      </c>
      <c r="J52" s="8">
        <f t="shared" ref="J52:L52" si="15">J5+J14</f>
        <v>0</v>
      </c>
      <c r="K52" s="8">
        <f t="shared" si="15"/>
        <v>0</v>
      </c>
      <c r="L52" s="8">
        <f t="shared" si="15"/>
        <v>0</v>
      </c>
      <c r="M52" s="12"/>
      <c r="N52" s="5">
        <f>I52*100/B48</f>
        <v>0</v>
      </c>
      <c r="O52" s="5">
        <f t="shared" ref="O52:Q52" si="16">J52*100/C48</f>
        <v>0</v>
      </c>
      <c r="P52" s="5">
        <f t="shared" si="16"/>
        <v>0</v>
      </c>
      <c r="Q52" s="5">
        <f t="shared" si="16"/>
        <v>0</v>
      </c>
    </row>
    <row r="53" spans="8:17" x14ac:dyDescent="0.3">
      <c r="H53" s="7" t="s">
        <v>79</v>
      </c>
      <c r="I53" s="8">
        <f t="shared" ref="I53:L58" si="17">I6+I15</f>
        <v>0</v>
      </c>
      <c r="J53" s="8">
        <f t="shared" si="17"/>
        <v>0</v>
      </c>
      <c r="K53" s="8">
        <f t="shared" si="17"/>
        <v>0</v>
      </c>
      <c r="L53" s="8">
        <f t="shared" si="17"/>
        <v>0</v>
      </c>
      <c r="M53" s="12"/>
      <c r="N53" s="5">
        <f>I53*100/B48</f>
        <v>0</v>
      </c>
      <c r="O53" s="5">
        <f t="shared" ref="O53:Q53" si="18">J53*100/C48</f>
        <v>0</v>
      </c>
      <c r="P53" s="5">
        <f t="shared" si="18"/>
        <v>0</v>
      </c>
      <c r="Q53" s="5">
        <f t="shared" si="18"/>
        <v>0</v>
      </c>
    </row>
    <row r="54" spans="8:17" x14ac:dyDescent="0.3">
      <c r="H54" s="7" t="s">
        <v>80</v>
      </c>
      <c r="I54" s="8">
        <f t="shared" si="17"/>
        <v>0</v>
      </c>
      <c r="J54" s="8">
        <f t="shared" si="17"/>
        <v>0</v>
      </c>
      <c r="K54" s="8">
        <f t="shared" si="17"/>
        <v>0</v>
      </c>
      <c r="L54" s="8">
        <f t="shared" si="17"/>
        <v>0</v>
      </c>
      <c r="M54" s="12"/>
      <c r="N54" s="5">
        <f>I54*100/B48</f>
        <v>0</v>
      </c>
      <c r="O54" s="5">
        <f t="shared" ref="O54:Q54" si="19">J54*100/C48</f>
        <v>0</v>
      </c>
      <c r="P54" s="5">
        <f t="shared" si="19"/>
        <v>0</v>
      </c>
      <c r="Q54" s="5">
        <f t="shared" si="19"/>
        <v>0</v>
      </c>
    </row>
    <row r="55" spans="8:17" x14ac:dyDescent="0.3">
      <c r="H55" s="7" t="s">
        <v>81</v>
      </c>
      <c r="I55" s="8">
        <f>I8+I17</f>
        <v>30</v>
      </c>
      <c r="J55" s="8">
        <f t="shared" si="17"/>
        <v>0</v>
      </c>
      <c r="K55" s="8">
        <f t="shared" si="17"/>
        <v>22</v>
      </c>
      <c r="L55" s="8">
        <f t="shared" si="17"/>
        <v>4</v>
      </c>
      <c r="M55" s="12"/>
      <c r="N55" s="5">
        <f>I55*100/B48</f>
        <v>3.8461538461538463</v>
      </c>
      <c r="O55" s="5">
        <f t="shared" ref="O55:Q55" si="20">J55*100/C48</f>
        <v>0</v>
      </c>
      <c r="P55" s="5">
        <f t="shared" si="20"/>
        <v>3.6303630363036303</v>
      </c>
      <c r="Q55" s="5">
        <f t="shared" si="20"/>
        <v>1.2269938650306749</v>
      </c>
    </row>
    <row r="56" spans="8:17" x14ac:dyDescent="0.3">
      <c r="H56" s="7" t="s">
        <v>82</v>
      </c>
      <c r="I56" s="8">
        <f t="shared" si="17"/>
        <v>78</v>
      </c>
      <c r="J56" s="8">
        <f t="shared" si="17"/>
        <v>0</v>
      </c>
      <c r="K56" s="8">
        <f t="shared" si="17"/>
        <v>31</v>
      </c>
      <c r="L56" s="8">
        <f t="shared" si="17"/>
        <v>19</v>
      </c>
      <c r="M56" s="12"/>
      <c r="N56" s="5">
        <f>I56*100/B48</f>
        <v>10</v>
      </c>
      <c r="O56" s="5">
        <f t="shared" ref="O56:Q56" si="21">J56*100/C48</f>
        <v>0</v>
      </c>
      <c r="P56" s="5">
        <f t="shared" si="21"/>
        <v>5.1155115511551159</v>
      </c>
      <c r="Q56" s="5">
        <f t="shared" si="21"/>
        <v>5.8282208588957056</v>
      </c>
    </row>
    <row r="57" spans="8:17" x14ac:dyDescent="0.3">
      <c r="H57" s="7" t="s">
        <v>83</v>
      </c>
      <c r="I57" s="8">
        <f t="shared" si="17"/>
        <v>90</v>
      </c>
      <c r="J57" s="8">
        <f t="shared" si="17"/>
        <v>0</v>
      </c>
      <c r="K57" s="8">
        <f t="shared" si="17"/>
        <v>61</v>
      </c>
      <c r="L57" s="8">
        <f t="shared" si="17"/>
        <v>30</v>
      </c>
      <c r="M57" s="12"/>
      <c r="N57" s="5">
        <f>I57*100/B48</f>
        <v>11.538461538461538</v>
      </c>
      <c r="O57" s="5">
        <f t="shared" ref="O57:Q57" si="22">J57*100/C48</f>
        <v>0</v>
      </c>
      <c r="P57" s="5">
        <f t="shared" si="22"/>
        <v>10.066006600660065</v>
      </c>
      <c r="Q57" s="5">
        <f t="shared" si="22"/>
        <v>9.2024539877300615</v>
      </c>
    </row>
    <row r="58" spans="8:17" x14ac:dyDescent="0.3">
      <c r="H58" s="7" t="s">
        <v>84</v>
      </c>
      <c r="I58" s="8">
        <f t="shared" si="17"/>
        <v>156</v>
      </c>
      <c r="J58" s="8">
        <f t="shared" si="17"/>
        <v>0</v>
      </c>
      <c r="K58" s="8">
        <f t="shared" si="17"/>
        <v>194</v>
      </c>
      <c r="L58" s="8">
        <f t="shared" si="17"/>
        <v>47</v>
      </c>
      <c r="M58" s="12"/>
      <c r="N58" s="5">
        <f>I58*100/B48</f>
        <v>20</v>
      </c>
      <c r="O58" s="5">
        <f t="shared" ref="O58:Q58" si="23">J58*100/C48</f>
        <v>0</v>
      </c>
      <c r="P58" s="5">
        <f t="shared" si="23"/>
        <v>32.013201320132012</v>
      </c>
      <c r="Q58" s="5">
        <f t="shared" si="23"/>
        <v>14.417177914110429</v>
      </c>
    </row>
    <row r="60" spans="8:17" x14ac:dyDescent="0.3">
      <c r="H60" t="s">
        <v>22</v>
      </c>
      <c r="I60">
        <f>SUM(I52:I58)</f>
        <v>354</v>
      </c>
      <c r="J60">
        <f t="shared" ref="J60:Q60" si="24">SUM(J52:J58)</f>
        <v>0</v>
      </c>
      <c r="K60">
        <f t="shared" si="24"/>
        <v>308</v>
      </c>
      <c r="L60">
        <f t="shared" si="24"/>
        <v>100</v>
      </c>
      <c r="N60" s="9">
        <f>SUM(N52:N58)</f>
        <v>45.384615384615387</v>
      </c>
      <c r="O60" s="5">
        <f t="shared" si="24"/>
        <v>0</v>
      </c>
      <c r="P60" s="5">
        <f t="shared" si="24"/>
        <v>50.825082508250823</v>
      </c>
      <c r="Q60" s="5">
        <f t="shared" si="24"/>
        <v>30.674846625766872</v>
      </c>
    </row>
    <row r="67" spans="8:17" ht="14.25" customHeight="1" x14ac:dyDescent="0.3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3" t="s">
        <v>117</v>
      </c>
      <c r="N67" s="6">
        <v>2023</v>
      </c>
      <c r="O67" s="6">
        <v>2024</v>
      </c>
      <c r="P67" s="6">
        <v>2025</v>
      </c>
      <c r="Q67" s="6">
        <v>2026</v>
      </c>
    </row>
    <row r="68" spans="8:17" x14ac:dyDescent="0.3">
      <c r="H68" s="6" t="s">
        <v>67</v>
      </c>
      <c r="I68">
        <f>I25+I36</f>
        <v>0</v>
      </c>
      <c r="J68">
        <f t="shared" ref="J68:L68" si="25">J25+J36</f>
        <v>0</v>
      </c>
      <c r="K68">
        <f t="shared" si="25"/>
        <v>3</v>
      </c>
      <c r="L68">
        <f t="shared" si="25"/>
        <v>5</v>
      </c>
      <c r="M68" s="13"/>
      <c r="N68" s="5">
        <f>I68*100/B48</f>
        <v>0</v>
      </c>
      <c r="O68" s="5">
        <f t="shared" ref="O68:Q68" si="26">J68*100/C48</f>
        <v>0</v>
      </c>
      <c r="P68" s="5">
        <f t="shared" si="26"/>
        <v>0.49504950495049505</v>
      </c>
      <c r="Q68" s="5">
        <f t="shared" si="26"/>
        <v>1.5337423312883436</v>
      </c>
    </row>
    <row r="69" spans="8:17" x14ac:dyDescent="0.3">
      <c r="H69" s="6" t="s">
        <v>68</v>
      </c>
      <c r="I69">
        <f t="shared" ref="I69:L76" si="27">I26+I37</f>
        <v>0</v>
      </c>
      <c r="J69">
        <f t="shared" si="27"/>
        <v>0</v>
      </c>
      <c r="K69">
        <f t="shared" si="27"/>
        <v>0</v>
      </c>
      <c r="L69">
        <f t="shared" si="27"/>
        <v>0</v>
      </c>
      <c r="M69" s="13"/>
      <c r="N69" s="5">
        <f>I69*100/B48</f>
        <v>0</v>
      </c>
      <c r="O69" s="5">
        <f t="shared" ref="O69:Q69" si="28">J69*100/C48</f>
        <v>0</v>
      </c>
      <c r="P69" s="5">
        <f t="shared" si="28"/>
        <v>0</v>
      </c>
      <c r="Q69" s="5">
        <f t="shared" si="28"/>
        <v>0</v>
      </c>
    </row>
    <row r="70" spans="8:17" x14ac:dyDescent="0.3">
      <c r="H70" s="6" t="s">
        <v>69</v>
      </c>
      <c r="I70">
        <f t="shared" si="27"/>
        <v>25</v>
      </c>
      <c r="J70">
        <f t="shared" si="27"/>
        <v>0</v>
      </c>
      <c r="K70">
        <f t="shared" si="27"/>
        <v>4</v>
      </c>
      <c r="L70">
        <f t="shared" si="27"/>
        <v>0</v>
      </c>
      <c r="M70" s="13"/>
      <c r="N70" s="5">
        <f>I70*100/B48</f>
        <v>3.2051282051282053</v>
      </c>
      <c r="O70" s="5">
        <f t="shared" ref="O70:Q70" si="29">J70*100/C48</f>
        <v>0</v>
      </c>
      <c r="P70" s="5">
        <f t="shared" si="29"/>
        <v>0.66006600660066006</v>
      </c>
      <c r="Q70" s="5">
        <f t="shared" si="29"/>
        <v>0</v>
      </c>
    </row>
    <row r="71" spans="8:17" x14ac:dyDescent="0.3">
      <c r="H71" s="6" t="s">
        <v>70</v>
      </c>
      <c r="I71">
        <f t="shared" si="27"/>
        <v>16</v>
      </c>
      <c r="J71">
        <f t="shared" si="27"/>
        <v>0</v>
      </c>
      <c r="K71">
        <f t="shared" si="27"/>
        <v>0</v>
      </c>
      <c r="L71">
        <f t="shared" si="27"/>
        <v>0</v>
      </c>
      <c r="M71" s="13"/>
      <c r="N71" s="5">
        <f>I71*100/B48</f>
        <v>2.0512820512820511</v>
      </c>
      <c r="O71" s="5">
        <f t="shared" ref="O71:Q71" si="30">J71*100/C48</f>
        <v>0</v>
      </c>
      <c r="P71" s="5">
        <f t="shared" si="30"/>
        <v>0</v>
      </c>
      <c r="Q71" s="5">
        <f t="shared" si="30"/>
        <v>0</v>
      </c>
    </row>
    <row r="72" spans="8:17" x14ac:dyDescent="0.3">
      <c r="H72" s="6" t="s">
        <v>71</v>
      </c>
      <c r="I72">
        <f t="shared" si="27"/>
        <v>0</v>
      </c>
      <c r="J72">
        <f t="shared" si="27"/>
        <v>0</v>
      </c>
      <c r="K72">
        <f t="shared" si="27"/>
        <v>0</v>
      </c>
      <c r="L72">
        <f t="shared" si="27"/>
        <v>0</v>
      </c>
      <c r="M72" s="13"/>
      <c r="N72" s="5">
        <f>I72*100/B48</f>
        <v>0</v>
      </c>
      <c r="O72" s="5">
        <f t="shared" ref="O72:Q72" si="31">J72*100/C48</f>
        <v>0</v>
      </c>
      <c r="P72" s="5">
        <f t="shared" si="31"/>
        <v>0</v>
      </c>
      <c r="Q72" s="5">
        <f t="shared" si="31"/>
        <v>0</v>
      </c>
    </row>
    <row r="73" spans="8:17" x14ac:dyDescent="0.3">
      <c r="H73" s="6" t="s">
        <v>72</v>
      </c>
      <c r="I73">
        <f t="shared" si="27"/>
        <v>31</v>
      </c>
      <c r="J73">
        <f t="shared" si="27"/>
        <v>0</v>
      </c>
      <c r="K73">
        <f t="shared" si="27"/>
        <v>0</v>
      </c>
      <c r="L73">
        <f t="shared" si="27"/>
        <v>0</v>
      </c>
      <c r="M73" s="13"/>
      <c r="N73" s="5">
        <f>I73*100/B48</f>
        <v>3.9743589743589745</v>
      </c>
      <c r="O73" s="5">
        <f t="shared" ref="O73:Q73" si="32">J73*100/C48</f>
        <v>0</v>
      </c>
      <c r="P73" s="5">
        <f t="shared" si="32"/>
        <v>0</v>
      </c>
      <c r="Q73" s="5">
        <f t="shared" si="32"/>
        <v>0</v>
      </c>
    </row>
    <row r="74" spans="8:17" x14ac:dyDescent="0.3">
      <c r="H74" s="6" t="s">
        <v>73</v>
      </c>
      <c r="I74">
        <f t="shared" si="27"/>
        <v>15</v>
      </c>
      <c r="J74">
        <f t="shared" si="27"/>
        <v>0</v>
      </c>
      <c r="K74">
        <f t="shared" si="27"/>
        <v>0</v>
      </c>
      <c r="L74">
        <f t="shared" si="27"/>
        <v>0</v>
      </c>
      <c r="M74" s="13"/>
      <c r="N74" s="5">
        <f>I74*100/B48</f>
        <v>1.9230769230769231</v>
      </c>
      <c r="O74" s="5">
        <f t="shared" ref="O74:Q74" si="33">J74*100/C48</f>
        <v>0</v>
      </c>
      <c r="P74" s="5">
        <f t="shared" si="33"/>
        <v>0</v>
      </c>
      <c r="Q74" s="5">
        <f t="shared" si="33"/>
        <v>0</v>
      </c>
    </row>
    <row r="75" spans="8:17" x14ac:dyDescent="0.3">
      <c r="H75" s="6" t="s">
        <v>74</v>
      </c>
      <c r="I75">
        <f t="shared" si="27"/>
        <v>9</v>
      </c>
      <c r="J75">
        <f t="shared" si="27"/>
        <v>0</v>
      </c>
      <c r="K75">
        <f t="shared" si="27"/>
        <v>0</v>
      </c>
      <c r="L75">
        <f t="shared" si="27"/>
        <v>0</v>
      </c>
      <c r="M75" s="13"/>
      <c r="N75" s="5">
        <f>I75*100/B48</f>
        <v>1.1538461538461537</v>
      </c>
      <c r="O75" s="5">
        <f t="shared" ref="O75:Q75" si="34">J75*100/C48</f>
        <v>0</v>
      </c>
      <c r="P75" s="5">
        <f t="shared" si="34"/>
        <v>0</v>
      </c>
      <c r="Q75" s="5">
        <f t="shared" si="34"/>
        <v>0</v>
      </c>
    </row>
    <row r="76" spans="8:17" x14ac:dyDescent="0.3">
      <c r="H76" s="6" t="s">
        <v>75</v>
      </c>
      <c r="I76">
        <f t="shared" si="27"/>
        <v>330</v>
      </c>
      <c r="J76">
        <f t="shared" si="27"/>
        <v>345</v>
      </c>
      <c r="K76">
        <f t="shared" si="27"/>
        <v>291</v>
      </c>
      <c r="L76">
        <f t="shared" si="27"/>
        <v>221</v>
      </c>
      <c r="M76" s="13"/>
      <c r="N76" s="5">
        <f>I76*100/B48</f>
        <v>42.307692307692307</v>
      </c>
      <c r="O76" s="5">
        <f t="shared" ref="O76:Q76" si="35">J76*100/C48</f>
        <v>100</v>
      </c>
      <c r="P76" s="5">
        <f t="shared" si="35"/>
        <v>48.019801980198018</v>
      </c>
      <c r="Q76" s="5">
        <f t="shared" si="35"/>
        <v>67.791411042944787</v>
      </c>
    </row>
    <row r="78" spans="8:17" x14ac:dyDescent="0.3">
      <c r="H78" t="s">
        <v>118</v>
      </c>
      <c r="I78">
        <f>SUM(I68:I76)</f>
        <v>426</v>
      </c>
      <c r="J78">
        <f t="shared" ref="J78:Q78" si="36">SUM(J68:J76)</f>
        <v>345</v>
      </c>
      <c r="K78">
        <f t="shared" si="36"/>
        <v>298</v>
      </c>
      <c r="L78">
        <f t="shared" si="36"/>
        <v>226</v>
      </c>
      <c r="N78" s="5">
        <f t="shared" si="36"/>
        <v>54.615384615384613</v>
      </c>
      <c r="O78" s="5">
        <f t="shared" si="36"/>
        <v>100</v>
      </c>
      <c r="P78" s="5">
        <f t="shared" si="36"/>
        <v>49.17491749174917</v>
      </c>
      <c r="Q78" s="5">
        <f t="shared" si="36"/>
        <v>69.325153374233125</v>
      </c>
    </row>
  </sheetData>
  <mergeCells count="4">
    <mergeCell ref="A1:F1"/>
    <mergeCell ref="H1:M1"/>
    <mergeCell ref="M51:M58"/>
    <mergeCell ref="M67:M76"/>
  </mergeCells>
  <conditionalFormatting sqref="C9">
    <cfRule type="cellIs" dxfId="748" priority="64" operator="lessThan">
      <formula>$B$9</formula>
    </cfRule>
    <cfRule type="cellIs" dxfId="747" priority="65" operator="greaterThan">
      <formula>$B$9</formula>
    </cfRule>
  </conditionalFormatting>
  <conditionalFormatting sqref="C18">
    <cfRule type="cellIs" dxfId="746" priority="57" operator="greaterThan">
      <formula>$B$18</formula>
    </cfRule>
    <cfRule type="cellIs" dxfId="745" priority="56" operator="lessThan">
      <formula>$B$18</formula>
    </cfRule>
    <cfRule type="cellIs" dxfId="744" priority="58" operator="lessThan">
      <formula>$B$9</formula>
    </cfRule>
    <cfRule type="cellIs" dxfId="743" priority="59" operator="greaterThan">
      <formula>$B$9</formula>
    </cfRule>
  </conditionalFormatting>
  <conditionalFormatting sqref="C29">
    <cfRule type="cellIs" dxfId="742" priority="49" operator="greaterThan">
      <formula>$B$29</formula>
    </cfRule>
    <cfRule type="cellIs" dxfId="741" priority="48" operator="lessThan">
      <formula>$B$29</formula>
    </cfRule>
  </conditionalFormatting>
  <conditionalFormatting sqref="C40">
    <cfRule type="cellIs" dxfId="740" priority="43" operator="greaterThan">
      <formula>$B$40</formula>
    </cfRule>
    <cfRule type="cellIs" dxfId="739" priority="42" operator="lessThan">
      <formula>$B$40</formula>
    </cfRule>
  </conditionalFormatting>
  <conditionalFormatting sqref="C42">
    <cfRule type="cellIs" dxfId="738" priority="6" operator="greaterThan">
      <formula>$B$42</formula>
    </cfRule>
    <cfRule type="cellIs" dxfId="737" priority="5" operator="lessThan">
      <formula>$B$42</formula>
    </cfRule>
  </conditionalFormatting>
  <conditionalFormatting sqref="C48">
    <cfRule type="cellIs" dxfId="736" priority="28" operator="greaterThan">
      <formula>$B$48</formula>
    </cfRule>
    <cfRule type="cellIs" dxfId="735" priority="27" operator="lessThan">
      <formula>$B$48</formula>
    </cfRule>
  </conditionalFormatting>
  <conditionalFormatting sqref="C20:F20">
    <cfRule type="cellIs" dxfId="734" priority="10" operator="greaterThan">
      <formula>$B$20</formula>
    </cfRule>
  </conditionalFormatting>
  <conditionalFormatting sqref="D9">
    <cfRule type="cellIs" dxfId="733" priority="62" operator="lessThan">
      <formula>$C$9</formula>
    </cfRule>
    <cfRule type="cellIs" dxfId="732" priority="63" operator="greaterThan">
      <formula>$C$9</formula>
    </cfRule>
  </conditionalFormatting>
  <conditionalFormatting sqref="D18">
    <cfRule type="cellIs" dxfId="731" priority="36" operator="lessThan">
      <formula>$C$18</formula>
    </cfRule>
    <cfRule type="cellIs" dxfId="730" priority="37" operator="greaterThan">
      <formula>$C$18</formula>
    </cfRule>
  </conditionalFormatting>
  <conditionalFormatting sqref="D29">
    <cfRule type="cellIs" dxfId="729" priority="47" operator="greaterThan">
      <formula>$C$29</formula>
    </cfRule>
    <cfRule type="cellIs" dxfId="728" priority="46" operator="lessThan">
      <formula>$C$29</formula>
    </cfRule>
  </conditionalFormatting>
  <conditionalFormatting sqref="D40">
    <cfRule type="cellIs" dxfId="727" priority="40" operator="lessThan">
      <formula>$C$40</formula>
    </cfRule>
    <cfRule type="cellIs" dxfId="726" priority="41" operator="greaterThan">
      <formula>$C$40</formula>
    </cfRule>
  </conditionalFormatting>
  <conditionalFormatting sqref="D42">
    <cfRule type="cellIs" dxfId="725" priority="3" operator="lessThan">
      <formula>$C$42</formula>
    </cfRule>
    <cfRule type="cellIs" dxfId="724" priority="4" operator="greaterThan">
      <formula>$C$42</formula>
    </cfRule>
  </conditionalFormatting>
  <conditionalFormatting sqref="D48">
    <cfRule type="cellIs" dxfId="723" priority="26" operator="greaterThan">
      <formula>$C$48</formula>
    </cfRule>
    <cfRule type="cellIs" dxfId="722" priority="25" operator="lessThan">
      <formula>$C$48</formula>
    </cfRule>
  </conditionalFormatting>
  <conditionalFormatting sqref="E9">
    <cfRule type="cellIs" dxfId="721" priority="61" operator="greaterThan">
      <formula>$D$9</formula>
    </cfRule>
    <cfRule type="cellIs" dxfId="720" priority="60" operator="lessThan">
      <formula>$D$9</formula>
    </cfRule>
  </conditionalFormatting>
  <conditionalFormatting sqref="E18">
    <cfRule type="cellIs" dxfId="719" priority="34" operator="lessThan">
      <formula>$D$18</formula>
    </cfRule>
    <cfRule type="cellIs" dxfId="718" priority="35" operator="greaterThan">
      <formula>$D$18</formula>
    </cfRule>
  </conditionalFormatting>
  <conditionalFormatting sqref="E29">
    <cfRule type="cellIs" dxfId="717" priority="44" operator="lessThan">
      <formula>$D$29</formula>
    </cfRule>
    <cfRule type="cellIs" dxfId="716" priority="45" operator="greaterThan">
      <formula>$D$29</formula>
    </cfRule>
  </conditionalFormatting>
  <conditionalFormatting sqref="E40">
    <cfRule type="cellIs" dxfId="715" priority="39" operator="greaterThan">
      <formula>$D$40</formula>
    </cfRule>
    <cfRule type="cellIs" dxfId="714" priority="38" operator="lessThan">
      <formula>$D$40</formula>
    </cfRule>
  </conditionalFormatting>
  <conditionalFormatting sqref="E42">
    <cfRule type="cellIs" dxfId="713" priority="2" operator="greaterThan">
      <formula>$D$42</formula>
    </cfRule>
    <cfRule type="cellIs" dxfId="712" priority="1" operator="lessThan">
      <formula>$D$42</formula>
    </cfRule>
  </conditionalFormatting>
  <conditionalFormatting sqref="E48">
    <cfRule type="cellIs" dxfId="711" priority="24" operator="greaterThan">
      <formula>$D$48</formula>
    </cfRule>
    <cfRule type="cellIs" dxfId="710" priority="23" operator="lessThan">
      <formula>$D$48</formula>
    </cfRule>
  </conditionalFormatting>
  <conditionalFormatting sqref="F5:F9">
    <cfRule type="cellIs" dxfId="709" priority="66" operator="greaterThan">
      <formula>0</formula>
    </cfRule>
    <cfRule type="cellIs" dxfId="708" priority="67" operator="lessThan">
      <formula>0</formula>
    </cfRule>
  </conditionalFormatting>
  <conditionalFormatting sqref="F6:F9">
    <cfRule type="cellIs" dxfId="707" priority="55" operator="lessThan">
      <formula>0</formula>
    </cfRule>
  </conditionalFormatting>
  <conditionalFormatting sqref="F14:F18">
    <cfRule type="cellIs" dxfId="706" priority="71" operator="lessThan">
      <formula>0</formula>
    </cfRule>
    <cfRule type="cellIs" dxfId="705" priority="70" operator="greaterThan">
      <formula>0</formula>
    </cfRule>
  </conditionalFormatting>
  <conditionalFormatting sqref="F15:F18">
    <cfRule type="cellIs" dxfId="704" priority="54" operator="lessThan">
      <formula>0</formula>
    </cfRule>
  </conditionalFormatting>
  <conditionalFormatting sqref="F25:F29">
    <cfRule type="cellIs" dxfId="703" priority="52" operator="greaterThan">
      <formula>0</formula>
    </cfRule>
    <cfRule type="cellIs" dxfId="702" priority="53" operator="lessThan">
      <formula>0</formula>
    </cfRule>
  </conditionalFormatting>
  <conditionalFormatting sqref="F26:F29">
    <cfRule type="cellIs" dxfId="701" priority="51" operator="lessThan">
      <formula>0</formula>
    </cfRule>
  </conditionalFormatting>
  <conditionalFormatting sqref="F36:F40">
    <cfRule type="cellIs" dxfId="700" priority="33" operator="lessThan">
      <formula>0</formula>
    </cfRule>
    <cfRule type="cellIs" dxfId="699" priority="32" operator="greaterThan">
      <formula>0</formula>
    </cfRule>
  </conditionalFormatting>
  <conditionalFormatting sqref="F37:F40">
    <cfRule type="cellIs" dxfId="698" priority="31" operator="lessThan">
      <formula>0</formula>
    </cfRule>
  </conditionalFormatting>
  <conditionalFormatting sqref="F42">
    <cfRule type="cellIs" dxfId="697" priority="8" operator="greaterThan">
      <formula>0</formula>
    </cfRule>
    <cfRule type="cellIs" dxfId="696" priority="7" operator="lessThan">
      <formula>0</formula>
    </cfRule>
    <cfRule type="cellIs" dxfId="695" priority="9" operator="lessThan">
      <formula>0</formula>
    </cfRule>
  </conditionalFormatting>
  <conditionalFormatting sqref="F48">
    <cfRule type="cellIs" dxfId="694" priority="21" operator="greaterThan">
      <formula>0</formula>
    </cfRule>
    <cfRule type="cellIs" dxfId="693" priority="20" operator="lessThan">
      <formula>0</formula>
    </cfRule>
  </conditionalFormatting>
  <conditionalFormatting sqref="F48:F52">
    <cfRule type="cellIs" dxfId="692" priority="22" operator="lessThan">
      <formula>0</formula>
    </cfRule>
  </conditionalFormatting>
  <conditionalFormatting sqref="F49:F52">
    <cfRule type="cellIs" dxfId="691" priority="68" operator="greaterThan">
      <formula>0</formula>
    </cfRule>
  </conditionalFormatting>
  <conditionalFormatting sqref="M5:M12">
    <cfRule type="cellIs" dxfId="690" priority="19" operator="lessThan">
      <formula>0</formula>
    </cfRule>
    <cfRule type="cellIs" dxfId="689" priority="18" operator="greaterThan">
      <formula>0</formula>
    </cfRule>
  </conditionalFormatting>
  <conditionalFormatting sqref="M6:M9 M11:M12">
    <cfRule type="cellIs" dxfId="688" priority="17" operator="lessThan">
      <formula>0</formula>
    </cfRule>
  </conditionalFormatting>
  <conditionalFormatting sqref="M14:M21">
    <cfRule type="cellIs" dxfId="687" priority="15" operator="greaterThan">
      <formula>0</formula>
    </cfRule>
    <cfRule type="cellIs" dxfId="686" priority="16" operator="lessThan">
      <formula>0</formula>
    </cfRule>
  </conditionalFormatting>
  <conditionalFormatting sqref="M15:M18 M20:M21">
    <cfRule type="cellIs" dxfId="685" priority="14" operator="lessThan">
      <formula>0</formula>
    </cfRule>
  </conditionalFormatting>
  <conditionalFormatting sqref="M25:M34 M36:M45">
    <cfRule type="cellIs" dxfId="684" priority="13" operator="lessThan">
      <formula>0</formula>
    </cfRule>
    <cfRule type="cellIs" dxfId="683" priority="12" operator="greaterThan">
      <formula>0</formula>
    </cfRule>
  </conditionalFormatting>
  <conditionalFormatting sqref="M26:M29 M31:M34 M36:M45">
    <cfRule type="cellIs" dxfId="682" priority="11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C5366-933D-4598-A834-19BDCB237B3C}">
  <dimension ref="A1:Q76"/>
  <sheetViews>
    <sheetView topLeftCell="A46" workbookViewId="0">
      <selection activeCell="H68" sqref="H68:H76"/>
    </sheetView>
  </sheetViews>
  <sheetFormatPr defaultRowHeight="14.4" x14ac:dyDescent="0.3"/>
  <cols>
    <col min="1" max="1" width="13.77734375" bestFit="1" customWidth="1"/>
    <col min="8" max="8" width="13.77734375" bestFit="1" customWidth="1"/>
  </cols>
  <sheetData>
    <row r="1" spans="1:13" x14ac:dyDescent="0.3">
      <c r="A1" s="11" t="s">
        <v>95</v>
      </c>
      <c r="B1" s="11"/>
      <c r="C1" s="11"/>
      <c r="D1" s="11"/>
      <c r="E1" s="11"/>
      <c r="F1" s="11"/>
      <c r="H1" s="11" t="s">
        <v>96</v>
      </c>
      <c r="I1" s="11"/>
      <c r="J1" s="11"/>
      <c r="K1" s="11"/>
      <c r="L1" s="11"/>
      <c r="M1" s="11"/>
    </row>
    <row r="2" spans="1:13" x14ac:dyDescent="0.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 x14ac:dyDescent="0.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 x14ac:dyDescent="0.3">
      <c r="A5" t="s">
        <v>3</v>
      </c>
      <c r="H5" t="s">
        <v>19</v>
      </c>
      <c r="M5">
        <f>L5-I5</f>
        <v>0</v>
      </c>
    </row>
    <row r="6" spans="1:13" x14ac:dyDescent="0.3">
      <c r="A6" t="s">
        <v>4</v>
      </c>
      <c r="B6">
        <v>490</v>
      </c>
      <c r="C6">
        <v>492</v>
      </c>
      <c r="D6">
        <v>329</v>
      </c>
      <c r="E6">
        <v>376</v>
      </c>
      <c r="F6">
        <f t="shared" ref="F6:F9" si="0">E6-B6</f>
        <v>-114</v>
      </c>
      <c r="H6" t="s">
        <v>20</v>
      </c>
      <c r="K6">
        <v>17</v>
      </c>
      <c r="L6">
        <v>24</v>
      </c>
      <c r="M6">
        <f t="shared" ref="M6:M12" si="1">L6-I6</f>
        <v>24</v>
      </c>
    </row>
    <row r="7" spans="1:13" x14ac:dyDescent="0.3">
      <c r="A7" t="s">
        <v>5</v>
      </c>
      <c r="B7">
        <v>1620</v>
      </c>
      <c r="C7">
        <v>470</v>
      </c>
      <c r="D7">
        <v>372</v>
      </c>
      <c r="E7">
        <v>569</v>
      </c>
      <c r="F7">
        <f t="shared" si="0"/>
        <v>-1051</v>
      </c>
      <c r="H7" t="s">
        <v>21</v>
      </c>
      <c r="I7">
        <v>174</v>
      </c>
      <c r="J7">
        <v>118</v>
      </c>
      <c r="K7">
        <v>99</v>
      </c>
      <c r="L7">
        <v>129</v>
      </c>
      <c r="M7">
        <f t="shared" si="1"/>
        <v>-45</v>
      </c>
    </row>
    <row r="8" spans="1:13" x14ac:dyDescent="0.3">
      <c r="A8" t="s">
        <v>6</v>
      </c>
      <c r="B8">
        <v>337</v>
      </c>
      <c r="C8">
        <v>114</v>
      </c>
      <c r="D8">
        <v>137</v>
      </c>
      <c r="E8">
        <v>114</v>
      </c>
      <c r="F8">
        <f t="shared" si="0"/>
        <v>-223</v>
      </c>
      <c r="H8" t="s">
        <v>23</v>
      </c>
      <c r="I8">
        <v>320</v>
      </c>
      <c r="J8">
        <v>277</v>
      </c>
      <c r="K8">
        <v>259</v>
      </c>
      <c r="L8">
        <v>238</v>
      </c>
      <c r="M8">
        <f t="shared" si="1"/>
        <v>-82</v>
      </c>
    </row>
    <row r="9" spans="1:13" x14ac:dyDescent="0.3">
      <c r="A9" t="s">
        <v>22</v>
      </c>
      <c r="B9">
        <f>SUM(B5:B8)</f>
        <v>2447</v>
      </c>
      <c r="C9">
        <f>SUM(C5:C8)</f>
        <v>1076</v>
      </c>
      <c r="D9">
        <f>SUM(D5:D8)</f>
        <v>838</v>
      </c>
      <c r="E9">
        <f>SUM(E5:E8)</f>
        <v>1059</v>
      </c>
      <c r="F9" s="4">
        <f t="shared" si="0"/>
        <v>-1388</v>
      </c>
      <c r="H9" t="s">
        <v>24</v>
      </c>
      <c r="I9">
        <v>750</v>
      </c>
      <c r="J9">
        <v>401</v>
      </c>
      <c r="K9">
        <v>143</v>
      </c>
      <c r="L9">
        <v>277</v>
      </c>
      <c r="M9">
        <f t="shared" si="1"/>
        <v>-473</v>
      </c>
    </row>
    <row r="10" spans="1:13" x14ac:dyDescent="0.3">
      <c r="H10" t="s">
        <v>25</v>
      </c>
      <c r="I10">
        <v>723</v>
      </c>
      <c r="J10">
        <v>166</v>
      </c>
      <c r="K10">
        <v>183</v>
      </c>
      <c r="L10">
        <v>277</v>
      </c>
      <c r="M10">
        <f t="shared" si="1"/>
        <v>-446</v>
      </c>
    </row>
    <row r="11" spans="1:13" x14ac:dyDescent="0.3">
      <c r="H11" t="s">
        <v>26</v>
      </c>
      <c r="I11">
        <v>480</v>
      </c>
      <c r="J11">
        <v>114</v>
      </c>
      <c r="K11">
        <v>137</v>
      </c>
      <c r="L11">
        <v>114</v>
      </c>
      <c r="M11">
        <f t="shared" si="1"/>
        <v>-366</v>
      </c>
    </row>
    <row r="12" spans="1:13" x14ac:dyDescent="0.3">
      <c r="H12" t="s">
        <v>22</v>
      </c>
      <c r="I12">
        <f>SUM(I5:I11)</f>
        <v>2447</v>
      </c>
      <c r="J12">
        <f t="shared" ref="J12:L12" si="2">SUM(J5:J11)</f>
        <v>1076</v>
      </c>
      <c r="K12">
        <f t="shared" si="2"/>
        <v>838</v>
      </c>
      <c r="L12">
        <f t="shared" si="2"/>
        <v>1059</v>
      </c>
      <c r="M12">
        <f t="shared" si="1"/>
        <v>-1388</v>
      </c>
    </row>
    <row r="14" spans="1:13" x14ac:dyDescent="0.3">
      <c r="A14" t="s">
        <v>7</v>
      </c>
      <c r="H14" t="s">
        <v>27</v>
      </c>
      <c r="M14">
        <f>L14-I14</f>
        <v>0</v>
      </c>
    </row>
    <row r="15" spans="1:13" x14ac:dyDescent="0.3">
      <c r="A15" t="s">
        <v>8</v>
      </c>
      <c r="B15">
        <v>341</v>
      </c>
      <c r="C15">
        <v>256</v>
      </c>
      <c r="D15">
        <v>120</v>
      </c>
      <c r="E15">
        <v>114</v>
      </c>
      <c r="F15">
        <f t="shared" ref="F15:F17" si="3">E15-B15</f>
        <v>-227</v>
      </c>
      <c r="H15" t="s">
        <v>28</v>
      </c>
      <c r="I15">
        <v>20</v>
      </c>
      <c r="J15">
        <v>15</v>
      </c>
      <c r="L15">
        <v>7</v>
      </c>
      <c r="M15">
        <f t="shared" ref="M15:M21" si="4">L15-I15</f>
        <v>-13</v>
      </c>
    </row>
    <row r="16" spans="1:13" x14ac:dyDescent="0.3">
      <c r="A16" t="s">
        <v>9</v>
      </c>
      <c r="B16">
        <v>701</v>
      </c>
      <c r="C16">
        <v>50</v>
      </c>
      <c r="D16">
        <v>74</v>
      </c>
      <c r="E16">
        <v>311</v>
      </c>
      <c r="F16">
        <f t="shared" si="3"/>
        <v>-390</v>
      </c>
      <c r="H16" t="s">
        <v>29</v>
      </c>
      <c r="I16">
        <v>127</v>
      </c>
      <c r="J16">
        <v>101</v>
      </c>
      <c r="K16">
        <v>30</v>
      </c>
      <c r="L16">
        <v>45</v>
      </c>
      <c r="M16">
        <f t="shared" si="4"/>
        <v>-82</v>
      </c>
    </row>
    <row r="17" spans="1:13" x14ac:dyDescent="0.3">
      <c r="A17" t="s">
        <v>10</v>
      </c>
      <c r="B17">
        <v>307</v>
      </c>
      <c r="C17">
        <v>204</v>
      </c>
      <c r="D17">
        <v>144</v>
      </c>
      <c r="E17">
        <v>165</v>
      </c>
      <c r="F17">
        <f t="shared" si="3"/>
        <v>-142</v>
      </c>
      <c r="H17" t="s">
        <v>30</v>
      </c>
      <c r="I17">
        <v>207</v>
      </c>
      <c r="J17">
        <v>140</v>
      </c>
      <c r="K17">
        <v>90</v>
      </c>
      <c r="L17">
        <v>93</v>
      </c>
      <c r="M17">
        <f t="shared" si="4"/>
        <v>-114</v>
      </c>
    </row>
    <row r="18" spans="1:13" x14ac:dyDescent="0.3">
      <c r="A18" t="s">
        <v>22</v>
      </c>
      <c r="B18">
        <f>SUM(B14:B17)</f>
        <v>1349</v>
      </c>
      <c r="C18">
        <f t="shared" ref="C18:F18" si="5">SUM(C14:C17)</f>
        <v>510</v>
      </c>
      <c r="D18" s="4">
        <f t="shared" si="5"/>
        <v>338</v>
      </c>
      <c r="E18" s="4">
        <f t="shared" si="5"/>
        <v>590</v>
      </c>
      <c r="F18" s="4">
        <f t="shared" si="5"/>
        <v>-759</v>
      </c>
      <c r="H18" t="s">
        <v>31</v>
      </c>
      <c r="I18">
        <v>230</v>
      </c>
      <c r="J18">
        <v>50</v>
      </c>
      <c r="K18">
        <v>74</v>
      </c>
      <c r="L18">
        <v>148</v>
      </c>
      <c r="M18">
        <f t="shared" si="4"/>
        <v>-82</v>
      </c>
    </row>
    <row r="19" spans="1:13" x14ac:dyDescent="0.3">
      <c r="H19" t="s">
        <v>32</v>
      </c>
      <c r="I19">
        <v>341</v>
      </c>
      <c r="L19">
        <v>132</v>
      </c>
      <c r="M19">
        <f t="shared" si="4"/>
        <v>-209</v>
      </c>
    </row>
    <row r="20" spans="1:13" x14ac:dyDescent="0.3">
      <c r="A20" t="s">
        <v>85</v>
      </c>
      <c r="B20">
        <f>B9+B18</f>
        <v>3796</v>
      </c>
      <c r="C20">
        <f t="shared" ref="C20:F20" si="6">C9+C18</f>
        <v>1586</v>
      </c>
      <c r="D20">
        <f t="shared" si="6"/>
        <v>1176</v>
      </c>
      <c r="E20">
        <f t="shared" si="6"/>
        <v>1649</v>
      </c>
      <c r="F20">
        <f t="shared" si="6"/>
        <v>-2147</v>
      </c>
      <c r="H20" t="s">
        <v>33</v>
      </c>
      <c r="I20">
        <v>424</v>
      </c>
      <c r="J20">
        <v>204</v>
      </c>
      <c r="K20">
        <v>144</v>
      </c>
      <c r="L20">
        <v>165</v>
      </c>
      <c r="M20">
        <f t="shared" si="4"/>
        <v>-259</v>
      </c>
    </row>
    <row r="21" spans="1:13" x14ac:dyDescent="0.3">
      <c r="H21" t="s">
        <v>22</v>
      </c>
      <c r="I21">
        <f>SUM(I14:I20)</f>
        <v>1349</v>
      </c>
      <c r="J21">
        <f t="shared" ref="J21:L21" si="7">SUM(J14:J20)</f>
        <v>510</v>
      </c>
      <c r="K21">
        <f t="shared" si="7"/>
        <v>338</v>
      </c>
      <c r="L21">
        <f t="shared" si="7"/>
        <v>590</v>
      </c>
      <c r="M21">
        <f t="shared" si="4"/>
        <v>-759</v>
      </c>
    </row>
    <row r="23" spans="1:13" x14ac:dyDescent="0.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 x14ac:dyDescent="0.3">
      <c r="A25" t="s">
        <v>11</v>
      </c>
      <c r="H25" t="s">
        <v>34</v>
      </c>
      <c r="M25">
        <f>L25-I25</f>
        <v>0</v>
      </c>
    </row>
    <row r="26" spans="1:13" x14ac:dyDescent="0.3">
      <c r="A26" t="s">
        <v>12</v>
      </c>
      <c r="H26" t="s">
        <v>35</v>
      </c>
      <c r="J26">
        <v>2</v>
      </c>
      <c r="M26">
        <f t="shared" ref="M26:M34" si="8">L26-I26</f>
        <v>0</v>
      </c>
    </row>
    <row r="27" spans="1:13" x14ac:dyDescent="0.3">
      <c r="A27" t="s">
        <v>13</v>
      </c>
      <c r="B27">
        <v>175</v>
      </c>
      <c r="C27">
        <v>115</v>
      </c>
      <c r="D27">
        <v>149</v>
      </c>
      <c r="F27">
        <f t="shared" ref="F27:F28" si="9">E27-B27</f>
        <v>-175</v>
      </c>
      <c r="H27" t="s">
        <v>36</v>
      </c>
      <c r="M27">
        <f t="shared" si="8"/>
        <v>0</v>
      </c>
    </row>
    <row r="28" spans="1:13" x14ac:dyDescent="0.3">
      <c r="A28" t="s">
        <v>14</v>
      </c>
      <c r="B28">
        <v>117</v>
      </c>
      <c r="C28">
        <v>98</v>
      </c>
      <c r="D28">
        <v>173</v>
      </c>
      <c r="E28">
        <v>122</v>
      </c>
      <c r="F28">
        <f t="shared" si="9"/>
        <v>5</v>
      </c>
      <c r="H28" t="s">
        <v>37</v>
      </c>
      <c r="J28">
        <v>1</v>
      </c>
      <c r="M28">
        <f t="shared" si="8"/>
        <v>0</v>
      </c>
    </row>
    <row r="29" spans="1:13" x14ac:dyDescent="0.3">
      <c r="A29" t="s">
        <v>22</v>
      </c>
      <c r="B29">
        <f>SUM(B25:B28)</f>
        <v>292</v>
      </c>
      <c r="C29">
        <f>SUM(C25:C28)</f>
        <v>213</v>
      </c>
      <c r="D29">
        <f>SUM(D25:D28)</f>
        <v>322</v>
      </c>
      <c r="E29">
        <f>SUM(E25:E28)</f>
        <v>122</v>
      </c>
      <c r="F29" s="4">
        <f>SUM(F25:F28)</f>
        <v>-170</v>
      </c>
      <c r="H29" t="s">
        <v>38</v>
      </c>
      <c r="I29">
        <v>3</v>
      </c>
      <c r="J29">
        <v>5</v>
      </c>
      <c r="M29">
        <f t="shared" si="8"/>
        <v>-3</v>
      </c>
    </row>
    <row r="30" spans="1:13" x14ac:dyDescent="0.3">
      <c r="H30" t="s">
        <v>39</v>
      </c>
      <c r="I30">
        <v>22</v>
      </c>
      <c r="J30">
        <v>6</v>
      </c>
      <c r="M30">
        <f t="shared" si="8"/>
        <v>-22</v>
      </c>
    </row>
    <row r="31" spans="1:13" x14ac:dyDescent="0.3">
      <c r="H31" t="s">
        <v>40</v>
      </c>
      <c r="I31">
        <v>5</v>
      </c>
      <c r="J31">
        <v>6</v>
      </c>
      <c r="M31">
        <f t="shared" si="8"/>
        <v>-5</v>
      </c>
    </row>
    <row r="32" spans="1:13" x14ac:dyDescent="0.3">
      <c r="H32" t="s">
        <v>41</v>
      </c>
      <c r="I32">
        <v>29</v>
      </c>
      <c r="J32">
        <v>12</v>
      </c>
      <c r="M32">
        <f t="shared" si="8"/>
        <v>-29</v>
      </c>
    </row>
    <row r="33" spans="1:13" x14ac:dyDescent="0.3">
      <c r="H33" t="s">
        <v>42</v>
      </c>
      <c r="I33">
        <v>233</v>
      </c>
      <c r="J33">
        <v>181</v>
      </c>
      <c r="K33">
        <v>322</v>
      </c>
      <c r="L33">
        <v>122</v>
      </c>
      <c r="M33">
        <f t="shared" si="8"/>
        <v>-111</v>
      </c>
    </row>
    <row r="34" spans="1:13" x14ac:dyDescent="0.3">
      <c r="H34" t="s">
        <v>22</v>
      </c>
      <c r="I34">
        <f>SUM(I25:I33)</f>
        <v>292</v>
      </c>
      <c r="J34">
        <f t="shared" ref="J34:L34" si="10">SUM(J25:J33)</f>
        <v>213</v>
      </c>
      <c r="K34">
        <f t="shared" si="10"/>
        <v>322</v>
      </c>
      <c r="L34">
        <f t="shared" si="10"/>
        <v>122</v>
      </c>
      <c r="M34">
        <f t="shared" si="8"/>
        <v>-170</v>
      </c>
    </row>
    <row r="36" spans="1:13" x14ac:dyDescent="0.3">
      <c r="A36" t="s">
        <v>15</v>
      </c>
      <c r="H36" t="s">
        <v>43</v>
      </c>
      <c r="M36">
        <f>L36-I36</f>
        <v>0</v>
      </c>
    </row>
    <row r="37" spans="1:13" x14ac:dyDescent="0.3">
      <c r="A37" t="s">
        <v>16</v>
      </c>
      <c r="H37" t="s">
        <v>44</v>
      </c>
      <c r="M37">
        <f t="shared" ref="M37:M45" si="11">L37-I37</f>
        <v>0</v>
      </c>
    </row>
    <row r="38" spans="1:13" x14ac:dyDescent="0.3">
      <c r="A38" t="s">
        <v>17</v>
      </c>
      <c r="B38">
        <v>27</v>
      </c>
      <c r="C38">
        <v>9</v>
      </c>
      <c r="D38">
        <v>32</v>
      </c>
      <c r="F38">
        <f t="shared" ref="F38:F39" si="12">E38-B38</f>
        <v>-27</v>
      </c>
      <c r="H38" t="s">
        <v>45</v>
      </c>
      <c r="I38">
        <v>6</v>
      </c>
      <c r="J38">
        <v>4</v>
      </c>
      <c r="M38">
        <f t="shared" si="11"/>
        <v>-6</v>
      </c>
    </row>
    <row r="39" spans="1:13" x14ac:dyDescent="0.3">
      <c r="A39" t="s">
        <v>18</v>
      </c>
      <c r="B39">
        <v>95</v>
      </c>
      <c r="C39">
        <v>42</v>
      </c>
      <c r="D39">
        <v>137</v>
      </c>
      <c r="E39">
        <v>140</v>
      </c>
      <c r="F39">
        <f t="shared" si="12"/>
        <v>45</v>
      </c>
      <c r="H39" t="s">
        <v>46</v>
      </c>
      <c r="I39">
        <v>12</v>
      </c>
      <c r="J39">
        <v>2</v>
      </c>
      <c r="M39">
        <f t="shared" si="11"/>
        <v>-12</v>
      </c>
    </row>
    <row r="40" spans="1:13" x14ac:dyDescent="0.3">
      <c r="A40" t="s">
        <v>22</v>
      </c>
      <c r="B40">
        <f>SUM(B36:B39)</f>
        <v>122</v>
      </c>
      <c r="C40">
        <f>SUM(C36:C39)</f>
        <v>51</v>
      </c>
      <c r="D40">
        <f>SUM(D36:D39)</f>
        <v>169</v>
      </c>
      <c r="E40">
        <f>SUM(E36:E39)</f>
        <v>140</v>
      </c>
      <c r="F40" s="4">
        <f>SUM(F36:F39)</f>
        <v>18</v>
      </c>
      <c r="H40" t="s">
        <v>47</v>
      </c>
      <c r="M40">
        <f t="shared" si="11"/>
        <v>0</v>
      </c>
    </row>
    <row r="41" spans="1:13" x14ac:dyDescent="0.3">
      <c r="H41" t="s">
        <v>48</v>
      </c>
      <c r="I41">
        <v>3</v>
      </c>
      <c r="M41">
        <f t="shared" si="11"/>
        <v>-3</v>
      </c>
    </row>
    <row r="42" spans="1:13" x14ac:dyDescent="0.3">
      <c r="A42" t="s">
        <v>54</v>
      </c>
      <c r="B42">
        <f>B29+B40</f>
        <v>414</v>
      </c>
      <c r="C42">
        <f t="shared" ref="C42:E42" si="13">C29+C40</f>
        <v>264</v>
      </c>
      <c r="D42">
        <f t="shared" si="13"/>
        <v>491</v>
      </c>
      <c r="E42">
        <f t="shared" si="13"/>
        <v>262</v>
      </c>
      <c r="F42" s="4">
        <f>E42-B42</f>
        <v>-152</v>
      </c>
      <c r="H42" t="s">
        <v>49</v>
      </c>
      <c r="I42">
        <v>6</v>
      </c>
      <c r="J42">
        <v>3</v>
      </c>
      <c r="M42">
        <f t="shared" si="11"/>
        <v>-6</v>
      </c>
    </row>
    <row r="43" spans="1:13" x14ac:dyDescent="0.3">
      <c r="H43" t="s">
        <v>50</v>
      </c>
      <c r="M43">
        <f t="shared" si="11"/>
        <v>0</v>
      </c>
    </row>
    <row r="44" spans="1:13" x14ac:dyDescent="0.3">
      <c r="H44" t="s">
        <v>51</v>
      </c>
      <c r="I44">
        <v>95</v>
      </c>
      <c r="J44">
        <v>42</v>
      </c>
      <c r="K44">
        <v>169</v>
      </c>
      <c r="L44">
        <v>140</v>
      </c>
      <c r="M44">
        <f t="shared" si="11"/>
        <v>45</v>
      </c>
    </row>
    <row r="45" spans="1:13" x14ac:dyDescent="0.3">
      <c r="H45" t="s">
        <v>22</v>
      </c>
      <c r="I45">
        <f>SUM(I36:I44)</f>
        <v>122</v>
      </c>
      <c r="J45">
        <f>SUM(J36:J44)</f>
        <v>51</v>
      </c>
      <c r="K45">
        <f t="shared" ref="K45:L45" si="14">SUM(K36:K44)</f>
        <v>169</v>
      </c>
      <c r="L45">
        <f t="shared" si="14"/>
        <v>140</v>
      </c>
      <c r="M45">
        <f t="shared" si="11"/>
        <v>18</v>
      </c>
    </row>
    <row r="48" spans="1:13" x14ac:dyDescent="0.3">
      <c r="A48" t="s">
        <v>52</v>
      </c>
      <c r="B48">
        <f>B9+B18+B29+B40</f>
        <v>4210</v>
      </c>
      <c r="C48">
        <f>C9+C18+C29+C40</f>
        <v>1850</v>
      </c>
      <c r="D48">
        <f t="shared" ref="D48:E48" si="15">D9+D18+D29+D40</f>
        <v>1667</v>
      </c>
      <c r="E48">
        <f t="shared" si="15"/>
        <v>1911</v>
      </c>
      <c r="F48">
        <f>E48-B48</f>
        <v>-2299</v>
      </c>
      <c r="I48">
        <f>I12+I21+I34+I45</f>
        <v>4210</v>
      </c>
      <c r="J48">
        <f t="shared" ref="J48:M48" si="16">J12+J21+J34+J45</f>
        <v>1850</v>
      </c>
      <c r="K48">
        <f t="shared" si="16"/>
        <v>1667</v>
      </c>
      <c r="L48">
        <f t="shared" si="16"/>
        <v>1911</v>
      </c>
      <c r="M48">
        <f t="shared" si="16"/>
        <v>-2299</v>
      </c>
    </row>
    <row r="51" spans="8:17" x14ac:dyDescent="0.3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2" t="s">
        <v>117</v>
      </c>
      <c r="N51" s="7">
        <v>2023</v>
      </c>
      <c r="O51" s="7">
        <v>2024</v>
      </c>
      <c r="P51" s="7">
        <v>2025</v>
      </c>
      <c r="Q51" s="7">
        <v>2026</v>
      </c>
    </row>
    <row r="52" spans="8:17" x14ac:dyDescent="0.3">
      <c r="H52" s="7" t="s">
        <v>78</v>
      </c>
      <c r="I52" s="8">
        <f t="shared" ref="I52:L56" si="17">I6+I15</f>
        <v>20</v>
      </c>
      <c r="J52" s="8">
        <f t="shared" si="17"/>
        <v>15</v>
      </c>
      <c r="K52" s="8">
        <f t="shared" si="17"/>
        <v>17</v>
      </c>
      <c r="L52" s="8">
        <f t="shared" si="17"/>
        <v>31</v>
      </c>
      <c r="M52" s="12"/>
      <c r="N52" s="5">
        <f>I52*100/B48</f>
        <v>0.47505938242280282</v>
      </c>
      <c r="O52" s="5">
        <f t="shared" ref="O52:Q52" si="18">J52*100/C48</f>
        <v>0.81081081081081086</v>
      </c>
      <c r="P52" s="5">
        <f t="shared" si="18"/>
        <v>1.0197960407918416</v>
      </c>
      <c r="Q52" s="5">
        <f t="shared" si="18"/>
        <v>1.6221873364730508</v>
      </c>
    </row>
    <row r="53" spans="8:17" x14ac:dyDescent="0.3">
      <c r="H53" s="7" t="s">
        <v>79</v>
      </c>
      <c r="I53">
        <f t="shared" si="17"/>
        <v>301</v>
      </c>
      <c r="J53">
        <f t="shared" si="17"/>
        <v>219</v>
      </c>
      <c r="K53">
        <f t="shared" si="17"/>
        <v>129</v>
      </c>
      <c r="L53">
        <f t="shared" si="17"/>
        <v>174</v>
      </c>
      <c r="M53" s="12"/>
      <c r="N53" s="5">
        <f>I53*100/B48</f>
        <v>7.1496437054631832</v>
      </c>
      <c r="O53" s="5">
        <f t="shared" ref="O53:Q53" si="19">J53*100/C48</f>
        <v>11.837837837837839</v>
      </c>
      <c r="P53" s="5">
        <f t="shared" si="19"/>
        <v>7.7384523095380926</v>
      </c>
      <c r="Q53" s="5">
        <f t="shared" si="19"/>
        <v>9.1051805337519625</v>
      </c>
    </row>
    <row r="54" spans="8:17" x14ac:dyDescent="0.3">
      <c r="H54" s="7" t="s">
        <v>80</v>
      </c>
      <c r="I54">
        <f t="shared" si="17"/>
        <v>527</v>
      </c>
      <c r="J54">
        <f t="shared" si="17"/>
        <v>417</v>
      </c>
      <c r="K54">
        <f t="shared" si="17"/>
        <v>349</v>
      </c>
      <c r="L54">
        <f t="shared" si="17"/>
        <v>331</v>
      </c>
      <c r="M54" s="12"/>
      <c r="N54" s="5">
        <f>I54*100/B48</f>
        <v>12.517814726840855</v>
      </c>
      <c r="O54" s="5">
        <f t="shared" ref="O54:Q54" si="20">J54*100/C48</f>
        <v>22.54054054054054</v>
      </c>
      <c r="P54" s="5">
        <f t="shared" si="20"/>
        <v>20.935812837432515</v>
      </c>
      <c r="Q54" s="5">
        <f t="shared" si="20"/>
        <v>17.320774463631608</v>
      </c>
    </row>
    <row r="55" spans="8:17" x14ac:dyDescent="0.3">
      <c r="H55" s="7" t="s">
        <v>81</v>
      </c>
      <c r="I55">
        <f t="shared" si="17"/>
        <v>980</v>
      </c>
      <c r="J55">
        <f t="shared" si="17"/>
        <v>451</v>
      </c>
      <c r="K55">
        <f t="shared" si="17"/>
        <v>217</v>
      </c>
      <c r="L55">
        <f t="shared" si="17"/>
        <v>425</v>
      </c>
      <c r="M55" s="12"/>
      <c r="N55" s="5">
        <f>I55*100/B48</f>
        <v>23.277909738717341</v>
      </c>
      <c r="O55" s="5">
        <f t="shared" ref="O55:Q55" si="21">J55*100/C48</f>
        <v>24.378378378378379</v>
      </c>
      <c r="P55" s="5">
        <f t="shared" si="21"/>
        <v>13.017396520695861</v>
      </c>
      <c r="Q55" s="5">
        <f t="shared" si="21"/>
        <v>22.239665096807954</v>
      </c>
    </row>
    <row r="56" spans="8:17" x14ac:dyDescent="0.3">
      <c r="H56" s="7" t="s">
        <v>82</v>
      </c>
      <c r="I56">
        <f t="shared" si="17"/>
        <v>1064</v>
      </c>
      <c r="J56">
        <f t="shared" si="17"/>
        <v>166</v>
      </c>
      <c r="K56">
        <f t="shared" si="17"/>
        <v>183</v>
      </c>
      <c r="L56">
        <f t="shared" si="17"/>
        <v>409</v>
      </c>
      <c r="M56" s="12"/>
      <c r="N56" s="5">
        <f>I56*100/B48</f>
        <v>25.273159144893111</v>
      </c>
      <c r="O56" s="5">
        <f t="shared" ref="O56:Q56" si="22">J56*100/C48</f>
        <v>8.9729729729729737</v>
      </c>
      <c r="P56" s="5">
        <f t="shared" si="22"/>
        <v>10.977804439112177</v>
      </c>
      <c r="Q56" s="5">
        <f t="shared" si="22"/>
        <v>21.402407116692832</v>
      </c>
    </row>
    <row r="57" spans="8:17" x14ac:dyDescent="0.3">
      <c r="H57" s="7" t="s">
        <v>83</v>
      </c>
      <c r="I57">
        <f>I20+I11</f>
        <v>904</v>
      </c>
      <c r="J57">
        <f>J20+J11</f>
        <v>318</v>
      </c>
      <c r="K57">
        <f>K20+K11</f>
        <v>281</v>
      </c>
      <c r="L57">
        <f>L20+L11</f>
        <v>279</v>
      </c>
      <c r="M57" s="12"/>
      <c r="N57" s="5">
        <f>I57*100/B48</f>
        <v>21.472684085510689</v>
      </c>
      <c r="O57" s="5">
        <f t="shared" ref="O57:Q57" si="23">J57*100/C48</f>
        <v>17.189189189189189</v>
      </c>
      <c r="P57" s="5">
        <f t="shared" si="23"/>
        <v>16.856628674265146</v>
      </c>
      <c r="Q57" s="5">
        <f t="shared" si="23"/>
        <v>14.599686028257457</v>
      </c>
    </row>
    <row r="58" spans="8:17" x14ac:dyDescent="0.3">
      <c r="H58" s="7" t="s">
        <v>84</v>
      </c>
      <c r="I58">
        <f>I12+I21</f>
        <v>3796</v>
      </c>
      <c r="J58">
        <f>J12+J21</f>
        <v>1586</v>
      </c>
      <c r="K58">
        <f>K12+K21</f>
        <v>1176</v>
      </c>
      <c r="L58">
        <f>L12+L21</f>
        <v>1649</v>
      </c>
      <c r="M58" s="12"/>
      <c r="N58" s="5">
        <f>I58*100/B48</f>
        <v>90.166270783847978</v>
      </c>
      <c r="O58" s="5">
        <f t="shared" ref="O58:Q58" si="24">J58*100/C48</f>
        <v>85.729729729729726</v>
      </c>
      <c r="P58" s="5">
        <f t="shared" si="24"/>
        <v>70.545890821835627</v>
      </c>
      <c r="Q58" s="5">
        <f t="shared" si="24"/>
        <v>86.289900575614865</v>
      </c>
    </row>
    <row r="60" spans="8:17" x14ac:dyDescent="0.3">
      <c r="H60" t="s">
        <v>22</v>
      </c>
      <c r="I60">
        <f>SUM(I52:I58)</f>
        <v>7592</v>
      </c>
      <c r="M60" s="5"/>
    </row>
    <row r="67" spans="8:17" x14ac:dyDescent="0.3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3" t="s">
        <v>117</v>
      </c>
      <c r="N67" s="6">
        <v>2023</v>
      </c>
      <c r="O67" s="6">
        <v>2024</v>
      </c>
      <c r="P67" s="6">
        <v>2025</v>
      </c>
      <c r="Q67" s="6">
        <v>2026</v>
      </c>
    </row>
    <row r="68" spans="8:17" x14ac:dyDescent="0.3">
      <c r="H68" s="6" t="s">
        <v>67</v>
      </c>
      <c r="I68">
        <f t="shared" ref="I68:L76" si="25">I26+I37</f>
        <v>0</v>
      </c>
      <c r="J68">
        <f t="shared" si="25"/>
        <v>2</v>
      </c>
      <c r="K68">
        <f t="shared" si="25"/>
        <v>0</v>
      </c>
      <c r="L68">
        <f t="shared" si="25"/>
        <v>0</v>
      </c>
      <c r="M68" s="13"/>
      <c r="N68" s="5">
        <f>I68*100/B48</f>
        <v>0</v>
      </c>
      <c r="O68" s="5">
        <f t="shared" ref="O68:Q68" si="26">J68*100/C48</f>
        <v>0.10810810810810811</v>
      </c>
      <c r="P68" s="5">
        <f t="shared" si="26"/>
        <v>0</v>
      </c>
      <c r="Q68" s="5">
        <f t="shared" si="26"/>
        <v>0</v>
      </c>
    </row>
    <row r="69" spans="8:17" x14ac:dyDescent="0.3">
      <c r="H69" s="6" t="s">
        <v>68</v>
      </c>
      <c r="I69">
        <f t="shared" si="25"/>
        <v>6</v>
      </c>
      <c r="J69">
        <f t="shared" si="25"/>
        <v>4</v>
      </c>
      <c r="K69">
        <f t="shared" si="25"/>
        <v>0</v>
      </c>
      <c r="L69">
        <f t="shared" si="25"/>
        <v>0</v>
      </c>
      <c r="M69" s="13"/>
      <c r="N69" s="5">
        <f>I69*100/B48</f>
        <v>0.14251781472684086</v>
      </c>
      <c r="O69" s="5">
        <f t="shared" ref="O69:Q69" si="27">J69*100/C48</f>
        <v>0.21621621621621623</v>
      </c>
      <c r="P69" s="5">
        <f t="shared" si="27"/>
        <v>0</v>
      </c>
      <c r="Q69" s="5">
        <f t="shared" si="27"/>
        <v>0</v>
      </c>
    </row>
    <row r="70" spans="8:17" x14ac:dyDescent="0.3">
      <c r="H70" s="6" t="s">
        <v>69</v>
      </c>
      <c r="I70">
        <f t="shared" si="25"/>
        <v>12</v>
      </c>
      <c r="J70">
        <f t="shared" si="25"/>
        <v>3</v>
      </c>
      <c r="K70">
        <f t="shared" si="25"/>
        <v>0</v>
      </c>
      <c r="L70">
        <f t="shared" si="25"/>
        <v>0</v>
      </c>
      <c r="M70" s="13"/>
      <c r="N70" s="5">
        <f>I70*100/B48</f>
        <v>0.28503562945368172</v>
      </c>
      <c r="O70" s="5">
        <f t="shared" ref="O70:Q70" si="28">J70*100/C48</f>
        <v>0.16216216216216217</v>
      </c>
      <c r="P70" s="5">
        <f t="shared" si="28"/>
        <v>0</v>
      </c>
      <c r="Q70" s="5">
        <f t="shared" si="28"/>
        <v>0</v>
      </c>
    </row>
    <row r="71" spans="8:17" x14ac:dyDescent="0.3">
      <c r="H71" s="6" t="s">
        <v>70</v>
      </c>
      <c r="I71">
        <f t="shared" si="25"/>
        <v>3</v>
      </c>
      <c r="J71">
        <f t="shared" si="25"/>
        <v>5</v>
      </c>
      <c r="K71">
        <f t="shared" si="25"/>
        <v>0</v>
      </c>
      <c r="L71">
        <f t="shared" si="25"/>
        <v>0</v>
      </c>
      <c r="M71" s="13"/>
      <c r="N71" s="5">
        <f>I71*100/B48</f>
        <v>7.1258907363420429E-2</v>
      </c>
      <c r="O71" s="5">
        <f t="shared" ref="O71:Q71" si="29">J71*100/C48</f>
        <v>0.27027027027027029</v>
      </c>
      <c r="P71" s="5">
        <f t="shared" si="29"/>
        <v>0</v>
      </c>
      <c r="Q71" s="5">
        <f t="shared" si="29"/>
        <v>0</v>
      </c>
    </row>
    <row r="72" spans="8:17" x14ac:dyDescent="0.3">
      <c r="H72" s="6" t="s">
        <v>71</v>
      </c>
      <c r="I72">
        <f t="shared" si="25"/>
        <v>25</v>
      </c>
      <c r="J72">
        <f t="shared" si="25"/>
        <v>6</v>
      </c>
      <c r="K72">
        <f t="shared" si="25"/>
        <v>0</v>
      </c>
      <c r="L72">
        <f t="shared" si="25"/>
        <v>0</v>
      </c>
      <c r="M72" s="13"/>
      <c r="N72" s="5">
        <f>I72*100/B48</f>
        <v>0.59382422802850354</v>
      </c>
      <c r="O72" s="5">
        <f t="shared" ref="O72:Q72" si="30">J72*100/C48</f>
        <v>0.32432432432432434</v>
      </c>
      <c r="P72" s="5">
        <f t="shared" si="30"/>
        <v>0</v>
      </c>
      <c r="Q72" s="5">
        <f t="shared" si="30"/>
        <v>0</v>
      </c>
    </row>
    <row r="73" spans="8:17" x14ac:dyDescent="0.3">
      <c r="H73" s="6" t="s">
        <v>72</v>
      </c>
      <c r="I73">
        <f t="shared" si="25"/>
        <v>11</v>
      </c>
      <c r="J73">
        <f t="shared" si="25"/>
        <v>9</v>
      </c>
      <c r="K73">
        <f t="shared" si="25"/>
        <v>0</v>
      </c>
      <c r="L73">
        <f t="shared" si="25"/>
        <v>0</v>
      </c>
      <c r="M73" s="13"/>
      <c r="N73" s="5">
        <f>I73*100/B48</f>
        <v>0.26128266033254155</v>
      </c>
      <c r="O73" s="5">
        <f t="shared" ref="O73:Q73" si="31">J73*100/C48</f>
        <v>0.48648648648648651</v>
      </c>
      <c r="P73" s="5">
        <f t="shared" si="31"/>
        <v>0</v>
      </c>
      <c r="Q73" s="5">
        <f t="shared" si="31"/>
        <v>0</v>
      </c>
    </row>
    <row r="74" spans="8:17" x14ac:dyDescent="0.3">
      <c r="H74" s="6" t="s">
        <v>73</v>
      </c>
      <c r="I74">
        <f t="shared" si="25"/>
        <v>29</v>
      </c>
      <c r="J74">
        <f t="shared" si="25"/>
        <v>12</v>
      </c>
      <c r="K74">
        <f t="shared" si="25"/>
        <v>0</v>
      </c>
      <c r="L74">
        <f t="shared" si="25"/>
        <v>0</v>
      </c>
      <c r="M74" s="13"/>
      <c r="N74" s="5">
        <f>I74*100/B48</f>
        <v>0.6888361045130641</v>
      </c>
      <c r="O74" s="5">
        <f t="shared" ref="O74:Q74" si="32">J74*100/C48</f>
        <v>0.64864864864864868</v>
      </c>
      <c r="P74" s="5">
        <f t="shared" si="32"/>
        <v>0</v>
      </c>
      <c r="Q74" s="5">
        <f t="shared" si="32"/>
        <v>0</v>
      </c>
    </row>
    <row r="75" spans="8:17" x14ac:dyDescent="0.3">
      <c r="H75" s="6" t="s">
        <v>74</v>
      </c>
      <c r="I75">
        <f t="shared" si="25"/>
        <v>328</v>
      </c>
      <c r="J75">
        <f t="shared" si="25"/>
        <v>223</v>
      </c>
      <c r="K75">
        <f t="shared" si="25"/>
        <v>491</v>
      </c>
      <c r="L75">
        <f t="shared" si="25"/>
        <v>262</v>
      </c>
      <c r="M75" s="13"/>
      <c r="N75" s="5">
        <f>I75*100/B48</f>
        <v>7.7909738717339669</v>
      </c>
      <c r="O75" s="5">
        <f t="shared" ref="O75:Q75" si="33">J75*100/C48</f>
        <v>12.054054054054054</v>
      </c>
      <c r="P75" s="5">
        <f t="shared" si="33"/>
        <v>29.454109178164366</v>
      </c>
      <c r="Q75" s="5">
        <f t="shared" si="33"/>
        <v>13.710099424385138</v>
      </c>
    </row>
    <row r="76" spans="8:17" x14ac:dyDescent="0.3">
      <c r="H76" s="6" t="s">
        <v>75</v>
      </c>
      <c r="I76">
        <f t="shared" si="25"/>
        <v>414</v>
      </c>
      <c r="J76">
        <f t="shared" si="25"/>
        <v>264</v>
      </c>
      <c r="K76">
        <f t="shared" si="25"/>
        <v>491</v>
      </c>
      <c r="L76">
        <f t="shared" si="25"/>
        <v>262</v>
      </c>
      <c r="M76" s="13"/>
      <c r="N76" s="5">
        <f>I76*100/B48</f>
        <v>9.8337292161520189</v>
      </c>
      <c r="O76" s="5">
        <f t="shared" ref="O76:Q76" si="34">J76*100/C48</f>
        <v>14.27027027027027</v>
      </c>
      <c r="P76" s="5">
        <f t="shared" si="34"/>
        <v>29.454109178164366</v>
      </c>
      <c r="Q76" s="5">
        <f t="shared" si="34"/>
        <v>13.710099424385138</v>
      </c>
    </row>
  </sheetData>
  <mergeCells count="4">
    <mergeCell ref="A1:F1"/>
    <mergeCell ref="H1:M1"/>
    <mergeCell ref="M51:M58"/>
    <mergeCell ref="M67:M76"/>
  </mergeCells>
  <conditionalFormatting sqref="C9">
    <cfRule type="cellIs" dxfId="681" priority="69" operator="greaterThan">
      <formula>$B$9</formula>
    </cfRule>
    <cfRule type="cellIs" dxfId="680" priority="68" operator="lessThan">
      <formula>$B$9</formula>
    </cfRule>
  </conditionalFormatting>
  <conditionalFormatting sqref="C18">
    <cfRule type="cellIs" dxfId="679" priority="62" operator="lessThan">
      <formula>$B$9</formula>
    </cfRule>
    <cfRule type="cellIs" dxfId="678" priority="61" operator="greaterThan">
      <formula>$B$18</formula>
    </cfRule>
    <cfRule type="cellIs" dxfId="677" priority="60" operator="lessThan">
      <formula>$B$18</formula>
    </cfRule>
    <cfRule type="cellIs" dxfId="676" priority="63" operator="greaterThan">
      <formula>$B$9</formula>
    </cfRule>
  </conditionalFormatting>
  <conditionalFormatting sqref="C29">
    <cfRule type="cellIs" dxfId="675" priority="53" operator="greaterThan">
      <formula>$B$29</formula>
    </cfRule>
    <cfRule type="cellIs" dxfId="674" priority="52" operator="lessThan">
      <formula>$B$29</formula>
    </cfRule>
  </conditionalFormatting>
  <conditionalFormatting sqref="C40">
    <cfRule type="cellIs" dxfId="673" priority="47" operator="greaterThan">
      <formula>$B$40</formula>
    </cfRule>
    <cfRule type="cellIs" dxfId="672" priority="46" operator="lessThan">
      <formula>$B$40</formula>
    </cfRule>
  </conditionalFormatting>
  <conditionalFormatting sqref="C42">
    <cfRule type="cellIs" dxfId="671" priority="5" operator="lessThan">
      <formula>$B$42</formula>
    </cfRule>
    <cfRule type="cellIs" dxfId="670" priority="6" operator="greaterThan">
      <formula>$B$42</formula>
    </cfRule>
  </conditionalFormatting>
  <conditionalFormatting sqref="C48">
    <cfRule type="cellIs" dxfId="669" priority="31" operator="lessThan">
      <formula>$B$48</formula>
    </cfRule>
    <cfRule type="cellIs" dxfId="668" priority="32" operator="greaterThan">
      <formula>$B$48</formula>
    </cfRule>
  </conditionalFormatting>
  <conditionalFormatting sqref="C20:F20">
    <cfRule type="cellIs" dxfId="667" priority="10" operator="greaterThan">
      <formula>$B$20</formula>
    </cfRule>
  </conditionalFormatting>
  <conditionalFormatting sqref="D9">
    <cfRule type="cellIs" dxfId="666" priority="67" operator="greaterThan">
      <formula>$C$9</formula>
    </cfRule>
    <cfRule type="cellIs" dxfId="665" priority="66" operator="lessThan">
      <formula>$C$9</formula>
    </cfRule>
  </conditionalFormatting>
  <conditionalFormatting sqref="D18">
    <cfRule type="cellIs" dxfId="664" priority="41" operator="greaterThan">
      <formula>$C$18</formula>
    </cfRule>
    <cfRule type="cellIs" dxfId="663" priority="40" operator="lessThan">
      <formula>$C$18</formula>
    </cfRule>
  </conditionalFormatting>
  <conditionalFormatting sqref="D29">
    <cfRule type="cellIs" dxfId="662" priority="51" operator="greaterThan">
      <formula>$C$29</formula>
    </cfRule>
    <cfRule type="cellIs" dxfId="661" priority="50" operator="lessThan">
      <formula>$C$29</formula>
    </cfRule>
  </conditionalFormatting>
  <conditionalFormatting sqref="D40">
    <cfRule type="cellIs" dxfId="660" priority="45" operator="greaterThan">
      <formula>$C$40</formula>
    </cfRule>
    <cfRule type="cellIs" dxfId="659" priority="44" operator="lessThan">
      <formula>$C$40</formula>
    </cfRule>
  </conditionalFormatting>
  <conditionalFormatting sqref="D42">
    <cfRule type="cellIs" dxfId="658" priority="3" operator="lessThan">
      <formula>$C$42</formula>
    </cfRule>
    <cfRule type="cellIs" dxfId="657" priority="4" operator="greaterThan">
      <formula>$C$42</formula>
    </cfRule>
  </conditionalFormatting>
  <conditionalFormatting sqref="D48">
    <cfRule type="cellIs" dxfId="656" priority="29" operator="lessThan">
      <formula>$C$48</formula>
    </cfRule>
    <cfRule type="cellIs" dxfId="655" priority="30" operator="greaterThan">
      <formula>$C$48</formula>
    </cfRule>
  </conditionalFormatting>
  <conditionalFormatting sqref="E9">
    <cfRule type="cellIs" dxfId="654" priority="65" operator="greaterThan">
      <formula>$D$9</formula>
    </cfRule>
    <cfRule type="cellIs" dxfId="653" priority="64" operator="lessThan">
      <formula>$D$9</formula>
    </cfRule>
  </conditionalFormatting>
  <conditionalFormatting sqref="E18">
    <cfRule type="cellIs" dxfId="652" priority="39" operator="greaterThan">
      <formula>$D$18</formula>
    </cfRule>
    <cfRule type="cellIs" dxfId="651" priority="38" operator="lessThan">
      <formula>$D$18</formula>
    </cfRule>
  </conditionalFormatting>
  <conditionalFormatting sqref="E29">
    <cfRule type="cellIs" dxfId="650" priority="48" operator="lessThan">
      <formula>$D$29</formula>
    </cfRule>
    <cfRule type="cellIs" dxfId="649" priority="49" operator="greaterThan">
      <formula>$D$29</formula>
    </cfRule>
  </conditionalFormatting>
  <conditionalFormatting sqref="E40">
    <cfRule type="cellIs" dxfId="648" priority="42" operator="lessThan">
      <formula>$D$40</formula>
    </cfRule>
    <cfRule type="cellIs" dxfId="647" priority="43" operator="greaterThan">
      <formula>$D$40</formula>
    </cfRule>
  </conditionalFormatting>
  <conditionalFormatting sqref="E42">
    <cfRule type="cellIs" dxfId="646" priority="2" operator="greaterThan">
      <formula>$D$42</formula>
    </cfRule>
    <cfRule type="cellIs" dxfId="645" priority="1" operator="lessThan">
      <formula>$D$42</formula>
    </cfRule>
  </conditionalFormatting>
  <conditionalFormatting sqref="E48">
    <cfRule type="cellIs" dxfId="644" priority="28" operator="greaterThan">
      <formula>$D$48</formula>
    </cfRule>
    <cfRule type="cellIs" dxfId="643" priority="27" operator="lessThan">
      <formula>$D$48</formula>
    </cfRule>
  </conditionalFormatting>
  <conditionalFormatting sqref="F5:F9">
    <cfRule type="cellIs" dxfId="642" priority="26" operator="lessThan">
      <formula>0</formula>
    </cfRule>
    <cfRule type="cellIs" dxfId="641" priority="25" operator="greaterThan">
      <formula>0</formula>
    </cfRule>
  </conditionalFormatting>
  <conditionalFormatting sqref="F6:F9">
    <cfRule type="cellIs" dxfId="640" priority="24" operator="lessThan">
      <formula>0</formula>
    </cfRule>
  </conditionalFormatting>
  <conditionalFormatting sqref="F14:F18">
    <cfRule type="cellIs" dxfId="639" priority="23" operator="lessThan">
      <formula>0</formula>
    </cfRule>
    <cfRule type="cellIs" dxfId="638" priority="22" operator="greaterThan">
      <formula>0</formula>
    </cfRule>
  </conditionalFormatting>
  <conditionalFormatting sqref="F15:F18">
    <cfRule type="cellIs" dxfId="637" priority="21" operator="lessThan">
      <formula>0</formula>
    </cfRule>
  </conditionalFormatting>
  <conditionalFormatting sqref="F25:F29">
    <cfRule type="cellIs" dxfId="636" priority="20" operator="lessThan">
      <formula>0</formula>
    </cfRule>
    <cfRule type="cellIs" dxfId="635" priority="19" operator="greaterThan">
      <formula>0</formula>
    </cfRule>
  </conditionalFormatting>
  <conditionalFormatting sqref="F26:F29">
    <cfRule type="cellIs" dxfId="634" priority="18" operator="lessThan">
      <formula>0</formula>
    </cfRule>
  </conditionalFormatting>
  <conditionalFormatting sqref="F36:F40">
    <cfRule type="cellIs" dxfId="633" priority="17" operator="lessThan">
      <formula>0</formula>
    </cfRule>
    <cfRule type="cellIs" dxfId="632" priority="16" operator="greaterThan">
      <formula>0</formula>
    </cfRule>
  </conditionalFormatting>
  <conditionalFormatting sqref="F37:F40">
    <cfRule type="cellIs" dxfId="631" priority="15" operator="lessThan">
      <formula>0</formula>
    </cfRule>
  </conditionalFormatting>
  <conditionalFormatting sqref="F42">
    <cfRule type="cellIs" dxfId="630" priority="7" operator="lessThan">
      <formula>0</formula>
    </cfRule>
    <cfRule type="cellIs" dxfId="629" priority="9" operator="lessThan">
      <formula>0</formula>
    </cfRule>
    <cfRule type="cellIs" dxfId="628" priority="8" operator="greaterThan">
      <formula>0</formula>
    </cfRule>
  </conditionalFormatting>
  <conditionalFormatting sqref="F48">
    <cfRule type="cellIs" dxfId="627" priority="34" operator="lessThan">
      <formula>0</formula>
    </cfRule>
  </conditionalFormatting>
  <conditionalFormatting sqref="F48:F52">
    <cfRule type="cellIs" dxfId="626" priority="33" operator="greaterThan">
      <formula>0</formula>
    </cfRule>
  </conditionalFormatting>
  <conditionalFormatting sqref="F49:F52">
    <cfRule type="cellIs" dxfId="625" priority="73" operator="lessThan">
      <formula>0</formula>
    </cfRule>
  </conditionalFormatting>
  <conditionalFormatting sqref="M5:M21">
    <cfRule type="cellIs" dxfId="624" priority="13" operator="lessThan">
      <formula>0</formula>
    </cfRule>
    <cfRule type="cellIs" dxfId="623" priority="14" operator="greaterThan">
      <formula>0</formula>
    </cfRule>
  </conditionalFormatting>
  <conditionalFormatting sqref="M25:M34 M36:M45">
    <cfRule type="cellIs" dxfId="622" priority="11" operator="lessThan">
      <formula>0</formula>
    </cfRule>
    <cfRule type="cellIs" dxfId="621" priority="12" operator="greater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2DB3-D400-4D46-9230-EED340DBEAE6}">
  <dimension ref="A1:Q78"/>
  <sheetViews>
    <sheetView topLeftCell="A49" workbookViewId="0">
      <selection activeCell="E71" sqref="E71"/>
    </sheetView>
  </sheetViews>
  <sheetFormatPr defaultRowHeight="14.4" x14ac:dyDescent="0.3"/>
  <cols>
    <col min="1" max="1" width="13.77734375" bestFit="1" customWidth="1"/>
    <col min="8" max="8" width="13.77734375" bestFit="1" customWidth="1"/>
  </cols>
  <sheetData>
    <row r="1" spans="1:13" x14ac:dyDescent="0.3">
      <c r="A1" s="11" t="s">
        <v>97</v>
      </c>
      <c r="B1" s="11"/>
      <c r="C1" s="11"/>
      <c r="D1" s="11"/>
      <c r="E1" s="11"/>
      <c r="F1" s="11"/>
      <c r="H1" s="11" t="s">
        <v>98</v>
      </c>
      <c r="I1" s="11"/>
      <c r="J1" s="11"/>
      <c r="K1" s="11"/>
      <c r="L1" s="11"/>
      <c r="M1" s="11"/>
    </row>
    <row r="2" spans="1:13" x14ac:dyDescent="0.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 x14ac:dyDescent="0.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 x14ac:dyDescent="0.3">
      <c r="A5" t="s">
        <v>3</v>
      </c>
      <c r="B5">
        <v>0</v>
      </c>
      <c r="C5">
        <v>0</v>
      </c>
      <c r="D5">
        <v>0</v>
      </c>
      <c r="E5">
        <v>0</v>
      </c>
      <c r="F5">
        <f>E5-B5</f>
        <v>0</v>
      </c>
      <c r="H5" t="s">
        <v>19</v>
      </c>
      <c r="M5">
        <f>L5-I5</f>
        <v>0</v>
      </c>
    </row>
    <row r="6" spans="1:13" x14ac:dyDescent="0.3">
      <c r="A6" t="s">
        <v>4</v>
      </c>
      <c r="B6">
        <v>0</v>
      </c>
      <c r="C6">
        <v>0</v>
      </c>
      <c r="D6">
        <v>0</v>
      </c>
      <c r="E6">
        <v>0</v>
      </c>
      <c r="F6">
        <f t="shared" ref="F6:F9" si="0">E6-B6</f>
        <v>0</v>
      </c>
      <c r="H6" t="s">
        <v>20</v>
      </c>
      <c r="M6">
        <f t="shared" ref="M6:M12" si="1">L6-I6</f>
        <v>0</v>
      </c>
    </row>
    <row r="7" spans="1:13" x14ac:dyDescent="0.3">
      <c r="A7" t="s">
        <v>5</v>
      </c>
      <c r="B7">
        <v>39</v>
      </c>
      <c r="C7">
        <v>20</v>
      </c>
      <c r="D7">
        <v>12</v>
      </c>
      <c r="E7">
        <v>9</v>
      </c>
      <c r="F7">
        <f t="shared" si="0"/>
        <v>-30</v>
      </c>
      <c r="H7" t="s">
        <v>21</v>
      </c>
      <c r="M7">
        <f t="shared" si="1"/>
        <v>0</v>
      </c>
    </row>
    <row r="8" spans="1:13" x14ac:dyDescent="0.3">
      <c r="A8" t="s">
        <v>6</v>
      </c>
      <c r="B8">
        <v>84</v>
      </c>
      <c r="C8">
        <v>63</v>
      </c>
      <c r="D8">
        <v>128</v>
      </c>
      <c r="E8">
        <v>12</v>
      </c>
      <c r="F8">
        <f t="shared" si="0"/>
        <v>-72</v>
      </c>
      <c r="H8" t="s">
        <v>23</v>
      </c>
      <c r="I8">
        <v>4</v>
      </c>
      <c r="M8">
        <f t="shared" si="1"/>
        <v>-4</v>
      </c>
    </row>
    <row r="9" spans="1:13" x14ac:dyDescent="0.3">
      <c r="A9" t="s">
        <v>22</v>
      </c>
      <c r="B9">
        <f>SUM(B5:B8)</f>
        <v>123</v>
      </c>
      <c r="C9">
        <f>SUM(C5:C8)</f>
        <v>83</v>
      </c>
      <c r="D9">
        <f>SUM(D5:D8)</f>
        <v>140</v>
      </c>
      <c r="E9">
        <f>SUM(E5:E8)</f>
        <v>21</v>
      </c>
      <c r="F9">
        <f t="shared" si="0"/>
        <v>-102</v>
      </c>
      <c r="H9" t="s">
        <v>24</v>
      </c>
      <c r="I9">
        <v>14</v>
      </c>
      <c r="J9">
        <v>4</v>
      </c>
      <c r="K9">
        <v>8</v>
      </c>
      <c r="M9">
        <f t="shared" si="1"/>
        <v>-14</v>
      </c>
    </row>
    <row r="10" spans="1:13" x14ac:dyDescent="0.3">
      <c r="H10" t="s">
        <v>25</v>
      </c>
      <c r="I10">
        <v>21</v>
      </c>
      <c r="J10">
        <v>12</v>
      </c>
      <c r="K10">
        <v>15</v>
      </c>
      <c r="L10">
        <v>6</v>
      </c>
      <c r="M10">
        <f t="shared" si="1"/>
        <v>-15</v>
      </c>
    </row>
    <row r="11" spans="1:13" x14ac:dyDescent="0.3">
      <c r="H11" t="s">
        <v>26</v>
      </c>
      <c r="I11">
        <v>84</v>
      </c>
      <c r="J11">
        <v>67</v>
      </c>
      <c r="K11">
        <v>117</v>
      </c>
      <c r="L11">
        <v>15</v>
      </c>
      <c r="M11">
        <f t="shared" si="1"/>
        <v>-69</v>
      </c>
    </row>
    <row r="12" spans="1:13" x14ac:dyDescent="0.3">
      <c r="H12" t="s">
        <v>22</v>
      </c>
      <c r="I12">
        <f>SUM(I5:I11)</f>
        <v>123</v>
      </c>
      <c r="J12">
        <f t="shared" ref="J12:L12" si="2">SUM(J5:J11)</f>
        <v>83</v>
      </c>
      <c r="K12">
        <f t="shared" si="2"/>
        <v>140</v>
      </c>
      <c r="L12">
        <f t="shared" si="2"/>
        <v>21</v>
      </c>
      <c r="M12">
        <f t="shared" si="1"/>
        <v>-102</v>
      </c>
    </row>
    <row r="14" spans="1:13" x14ac:dyDescent="0.3">
      <c r="A14" t="s">
        <v>7</v>
      </c>
      <c r="F14">
        <f>E14-B14</f>
        <v>0</v>
      </c>
      <c r="H14" t="s">
        <v>27</v>
      </c>
      <c r="M14">
        <f>L14-I14</f>
        <v>0</v>
      </c>
    </row>
    <row r="15" spans="1:13" x14ac:dyDescent="0.3">
      <c r="A15" t="s">
        <v>8</v>
      </c>
      <c r="F15">
        <f>E15-B15</f>
        <v>0</v>
      </c>
      <c r="H15" t="s">
        <v>28</v>
      </c>
      <c r="M15">
        <f t="shared" ref="M15:M21" si="3">L15-I15</f>
        <v>0</v>
      </c>
    </row>
    <row r="16" spans="1:13" x14ac:dyDescent="0.3">
      <c r="A16" t="s">
        <v>9</v>
      </c>
      <c r="B16">
        <v>45</v>
      </c>
      <c r="D16">
        <v>6</v>
      </c>
      <c r="E16">
        <v>5</v>
      </c>
      <c r="F16">
        <f t="shared" ref="F16:F17" si="4">E16-B16</f>
        <v>-40</v>
      </c>
      <c r="H16" t="s">
        <v>29</v>
      </c>
      <c r="M16">
        <f t="shared" si="3"/>
        <v>0</v>
      </c>
    </row>
    <row r="17" spans="1:13" x14ac:dyDescent="0.3">
      <c r="A17" t="s">
        <v>10</v>
      </c>
      <c r="B17">
        <v>54</v>
      </c>
      <c r="C17">
        <v>52</v>
      </c>
      <c r="D17">
        <v>78</v>
      </c>
      <c r="E17">
        <v>12</v>
      </c>
      <c r="F17">
        <f t="shared" si="4"/>
        <v>-42</v>
      </c>
      <c r="H17" t="s">
        <v>30</v>
      </c>
      <c r="I17">
        <v>7</v>
      </c>
      <c r="M17">
        <f t="shared" si="3"/>
        <v>-7</v>
      </c>
    </row>
    <row r="18" spans="1:13" x14ac:dyDescent="0.3">
      <c r="A18" t="s">
        <v>22</v>
      </c>
      <c r="B18">
        <f>SUM(B14:B17)</f>
        <v>99</v>
      </c>
      <c r="C18">
        <f t="shared" ref="C18:F18" si="5">SUM(C14:C17)</f>
        <v>52</v>
      </c>
      <c r="D18" s="4">
        <f t="shared" si="5"/>
        <v>84</v>
      </c>
      <c r="E18" s="4">
        <f t="shared" si="5"/>
        <v>17</v>
      </c>
      <c r="F18" s="4">
        <f t="shared" si="5"/>
        <v>-82</v>
      </c>
      <c r="H18" t="s">
        <v>31</v>
      </c>
      <c r="I18">
        <v>16</v>
      </c>
      <c r="K18">
        <v>1</v>
      </c>
      <c r="M18">
        <f t="shared" si="3"/>
        <v>-16</v>
      </c>
    </row>
    <row r="19" spans="1:13" x14ac:dyDescent="0.3">
      <c r="H19" t="s">
        <v>32</v>
      </c>
      <c r="I19">
        <v>24</v>
      </c>
      <c r="J19">
        <v>1</v>
      </c>
      <c r="K19">
        <v>11</v>
      </c>
      <c r="L19">
        <v>3</v>
      </c>
      <c r="M19">
        <f t="shared" si="3"/>
        <v>-21</v>
      </c>
    </row>
    <row r="20" spans="1:13" x14ac:dyDescent="0.3">
      <c r="A20" t="s">
        <v>85</v>
      </c>
      <c r="B20">
        <f>B9+B18</f>
        <v>222</v>
      </c>
      <c r="C20">
        <f t="shared" ref="C20:F20" si="6">C9+C18</f>
        <v>135</v>
      </c>
      <c r="D20">
        <f t="shared" si="6"/>
        <v>224</v>
      </c>
      <c r="E20">
        <f t="shared" si="6"/>
        <v>38</v>
      </c>
      <c r="F20">
        <f t="shared" si="6"/>
        <v>-184</v>
      </c>
      <c r="H20" t="s">
        <v>33</v>
      </c>
      <c r="I20">
        <v>52</v>
      </c>
      <c r="J20">
        <v>51</v>
      </c>
      <c r="K20">
        <v>72</v>
      </c>
      <c r="L20">
        <v>14</v>
      </c>
      <c r="M20">
        <f t="shared" si="3"/>
        <v>-38</v>
      </c>
    </row>
    <row r="21" spans="1:13" x14ac:dyDescent="0.3">
      <c r="H21" t="s">
        <v>22</v>
      </c>
      <c r="I21">
        <f>SUM(I14:I20)</f>
        <v>99</v>
      </c>
      <c r="J21">
        <f t="shared" ref="J21:L21" si="7">SUM(J14:J20)</f>
        <v>52</v>
      </c>
      <c r="K21">
        <f t="shared" si="7"/>
        <v>84</v>
      </c>
      <c r="L21">
        <f t="shared" si="7"/>
        <v>17</v>
      </c>
      <c r="M21">
        <f t="shared" si="3"/>
        <v>-82</v>
      </c>
    </row>
    <row r="23" spans="1:13" x14ac:dyDescent="0.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 x14ac:dyDescent="0.3">
      <c r="A25" t="s">
        <v>11</v>
      </c>
      <c r="F25">
        <f>E25-B25</f>
        <v>0</v>
      </c>
      <c r="H25" t="s">
        <v>34</v>
      </c>
      <c r="M25">
        <f>L25-I25</f>
        <v>0</v>
      </c>
    </row>
    <row r="26" spans="1:13" x14ac:dyDescent="0.3">
      <c r="A26" t="s">
        <v>12</v>
      </c>
      <c r="F26">
        <f t="shared" ref="F26:F28" si="8">E26-B26</f>
        <v>0</v>
      </c>
      <c r="H26" t="s">
        <v>35</v>
      </c>
      <c r="M26">
        <f t="shared" ref="M26:M34" si="9">L26-I26</f>
        <v>0</v>
      </c>
    </row>
    <row r="27" spans="1:13" x14ac:dyDescent="0.3">
      <c r="A27" t="s">
        <v>13</v>
      </c>
      <c r="B27">
        <v>100</v>
      </c>
      <c r="C27">
        <v>94</v>
      </c>
      <c r="D27">
        <v>75</v>
      </c>
      <c r="E27">
        <v>9</v>
      </c>
      <c r="F27">
        <f t="shared" si="8"/>
        <v>-91</v>
      </c>
      <c r="H27" t="s">
        <v>36</v>
      </c>
      <c r="M27">
        <f t="shared" si="9"/>
        <v>0</v>
      </c>
    </row>
    <row r="28" spans="1:13" x14ac:dyDescent="0.3">
      <c r="A28" t="s">
        <v>14</v>
      </c>
      <c r="B28">
        <v>142</v>
      </c>
      <c r="C28">
        <v>103</v>
      </c>
      <c r="D28">
        <v>53</v>
      </c>
      <c r="E28">
        <v>28</v>
      </c>
      <c r="F28">
        <f t="shared" si="8"/>
        <v>-114</v>
      </c>
      <c r="H28" t="s">
        <v>37</v>
      </c>
      <c r="M28">
        <f t="shared" si="9"/>
        <v>0</v>
      </c>
    </row>
    <row r="29" spans="1:13" x14ac:dyDescent="0.3">
      <c r="A29" t="s">
        <v>22</v>
      </c>
      <c r="B29">
        <f>SUM(B25:B28)</f>
        <v>242</v>
      </c>
      <c r="C29">
        <f>SUM(C25:C28)</f>
        <v>197</v>
      </c>
      <c r="D29">
        <f>SUM(D25:D28)</f>
        <v>128</v>
      </c>
      <c r="E29">
        <f>SUM(E25:E28)</f>
        <v>37</v>
      </c>
      <c r="F29" s="4">
        <f>SUM(F25:F28)</f>
        <v>-205</v>
      </c>
      <c r="H29" t="s">
        <v>38</v>
      </c>
      <c r="M29">
        <f t="shared" si="9"/>
        <v>0</v>
      </c>
    </row>
    <row r="30" spans="1:13" x14ac:dyDescent="0.3">
      <c r="H30" t="s">
        <v>39</v>
      </c>
      <c r="I30">
        <v>4</v>
      </c>
      <c r="M30">
        <f t="shared" si="9"/>
        <v>-4</v>
      </c>
    </row>
    <row r="31" spans="1:13" x14ac:dyDescent="0.3">
      <c r="H31" t="s">
        <v>40</v>
      </c>
      <c r="I31">
        <v>5</v>
      </c>
      <c r="M31">
        <f t="shared" si="9"/>
        <v>-5</v>
      </c>
    </row>
    <row r="32" spans="1:13" x14ac:dyDescent="0.3">
      <c r="H32" t="s">
        <v>41</v>
      </c>
      <c r="I32">
        <v>10</v>
      </c>
      <c r="M32">
        <f t="shared" si="9"/>
        <v>-10</v>
      </c>
    </row>
    <row r="33" spans="1:13" x14ac:dyDescent="0.3">
      <c r="H33" t="s">
        <v>42</v>
      </c>
      <c r="I33">
        <v>223</v>
      </c>
      <c r="J33">
        <v>197</v>
      </c>
      <c r="K33">
        <v>128</v>
      </c>
      <c r="L33">
        <v>37</v>
      </c>
      <c r="M33">
        <f t="shared" si="9"/>
        <v>-186</v>
      </c>
    </row>
    <row r="34" spans="1:13" x14ac:dyDescent="0.3">
      <c r="H34" t="s">
        <v>22</v>
      </c>
      <c r="I34">
        <f>SUM(I25:I33)</f>
        <v>242</v>
      </c>
      <c r="J34">
        <f t="shared" ref="J34:L34" si="10">SUM(J25:J33)</f>
        <v>197</v>
      </c>
      <c r="K34">
        <f t="shared" si="10"/>
        <v>128</v>
      </c>
      <c r="L34">
        <f t="shared" si="10"/>
        <v>37</v>
      </c>
      <c r="M34">
        <f t="shared" si="9"/>
        <v>-205</v>
      </c>
    </row>
    <row r="36" spans="1:13" x14ac:dyDescent="0.3">
      <c r="A36" t="s">
        <v>15</v>
      </c>
      <c r="F36">
        <f>E36-B36</f>
        <v>0</v>
      </c>
      <c r="H36" t="s">
        <v>43</v>
      </c>
      <c r="M36">
        <f>L36-I36</f>
        <v>0</v>
      </c>
    </row>
    <row r="37" spans="1:13" x14ac:dyDescent="0.3">
      <c r="A37" t="s">
        <v>16</v>
      </c>
      <c r="F37">
        <f t="shared" ref="F37:F39" si="11">E37-B37</f>
        <v>0</v>
      </c>
      <c r="H37" t="s">
        <v>44</v>
      </c>
      <c r="M37">
        <f t="shared" ref="M37:M45" si="12">L37-I37</f>
        <v>0</v>
      </c>
    </row>
    <row r="38" spans="1:13" x14ac:dyDescent="0.3">
      <c r="A38" t="s">
        <v>17</v>
      </c>
      <c r="B38">
        <v>49</v>
      </c>
      <c r="C38">
        <v>38</v>
      </c>
      <c r="D38">
        <v>15</v>
      </c>
      <c r="E38">
        <v>21</v>
      </c>
      <c r="F38">
        <f t="shared" si="11"/>
        <v>-28</v>
      </c>
      <c r="H38" t="s">
        <v>45</v>
      </c>
      <c r="I38">
        <v>4</v>
      </c>
      <c r="M38">
        <f t="shared" si="12"/>
        <v>-4</v>
      </c>
    </row>
    <row r="39" spans="1:13" x14ac:dyDescent="0.3">
      <c r="A39" t="s">
        <v>18</v>
      </c>
      <c r="B39">
        <v>76</v>
      </c>
      <c r="C39">
        <v>69</v>
      </c>
      <c r="D39">
        <v>33</v>
      </c>
      <c r="E39">
        <v>25</v>
      </c>
      <c r="F39">
        <f t="shared" si="11"/>
        <v>-51</v>
      </c>
      <c r="H39" t="s">
        <v>46</v>
      </c>
      <c r="I39">
        <v>7</v>
      </c>
      <c r="M39">
        <f t="shared" si="12"/>
        <v>-7</v>
      </c>
    </row>
    <row r="40" spans="1:13" x14ac:dyDescent="0.3">
      <c r="A40" t="s">
        <v>22</v>
      </c>
      <c r="B40">
        <f>SUM(B36:B39)</f>
        <v>125</v>
      </c>
      <c r="C40">
        <f>SUM(C36:C39)</f>
        <v>107</v>
      </c>
      <c r="D40">
        <f>SUM(D36:D39)</f>
        <v>48</v>
      </c>
      <c r="E40">
        <f>SUM(E36:E39)</f>
        <v>46</v>
      </c>
      <c r="F40" s="4">
        <f>SUM(F36:F39)</f>
        <v>-79</v>
      </c>
      <c r="H40" t="s">
        <v>47</v>
      </c>
      <c r="M40">
        <f t="shared" si="12"/>
        <v>0</v>
      </c>
    </row>
    <row r="41" spans="1:13" x14ac:dyDescent="0.3">
      <c r="H41" t="s">
        <v>48</v>
      </c>
      <c r="M41">
        <f t="shared" si="12"/>
        <v>0</v>
      </c>
    </row>
    <row r="42" spans="1:13" x14ac:dyDescent="0.3">
      <c r="A42" t="s">
        <v>54</v>
      </c>
      <c r="B42">
        <f>B29+B40</f>
        <v>367</v>
      </c>
      <c r="C42">
        <f t="shared" ref="C42:E42" si="13">C29+C40</f>
        <v>304</v>
      </c>
      <c r="D42">
        <f t="shared" si="13"/>
        <v>176</v>
      </c>
      <c r="E42">
        <f t="shared" si="13"/>
        <v>83</v>
      </c>
      <c r="F42" s="4">
        <f>E42-B42</f>
        <v>-284</v>
      </c>
      <c r="H42" t="s">
        <v>49</v>
      </c>
      <c r="I42">
        <v>8</v>
      </c>
      <c r="M42">
        <f t="shared" si="12"/>
        <v>-8</v>
      </c>
    </row>
    <row r="43" spans="1:13" x14ac:dyDescent="0.3">
      <c r="H43" t="s">
        <v>50</v>
      </c>
      <c r="M43">
        <f t="shared" si="12"/>
        <v>0</v>
      </c>
    </row>
    <row r="44" spans="1:13" x14ac:dyDescent="0.3">
      <c r="H44" t="s">
        <v>51</v>
      </c>
      <c r="I44">
        <v>106</v>
      </c>
      <c r="J44">
        <v>107</v>
      </c>
      <c r="K44">
        <v>48</v>
      </c>
      <c r="L44">
        <v>46</v>
      </c>
      <c r="M44">
        <f t="shared" si="12"/>
        <v>-60</v>
      </c>
    </row>
    <row r="45" spans="1:13" x14ac:dyDescent="0.3">
      <c r="H45" t="s">
        <v>22</v>
      </c>
      <c r="I45">
        <f>SUM(I36:I44)</f>
        <v>125</v>
      </c>
      <c r="J45">
        <f>SUM(J36:J44)</f>
        <v>107</v>
      </c>
      <c r="K45">
        <f t="shared" ref="K45:L45" si="14">SUM(K36:K44)</f>
        <v>48</v>
      </c>
      <c r="L45">
        <f t="shared" si="14"/>
        <v>46</v>
      </c>
      <c r="M45">
        <f t="shared" si="12"/>
        <v>-79</v>
      </c>
    </row>
    <row r="48" spans="1:13" x14ac:dyDescent="0.3">
      <c r="A48" t="s">
        <v>52</v>
      </c>
      <c r="B48">
        <f>B9+B18+B29+B40</f>
        <v>589</v>
      </c>
      <c r="C48">
        <f t="shared" ref="C48:E48" si="15">C9+C18+C29+C40</f>
        <v>439</v>
      </c>
      <c r="D48">
        <f t="shared" si="15"/>
        <v>400</v>
      </c>
      <c r="E48">
        <f t="shared" si="15"/>
        <v>121</v>
      </c>
      <c r="F48">
        <f>E48-B48</f>
        <v>-468</v>
      </c>
      <c r="I48">
        <f>I12+I21+I34+I45</f>
        <v>589</v>
      </c>
      <c r="J48">
        <f t="shared" ref="J48:M48" si="16">J12+J21+J34+J45</f>
        <v>439</v>
      </c>
      <c r="K48">
        <f t="shared" si="16"/>
        <v>400</v>
      </c>
      <c r="L48">
        <f t="shared" si="16"/>
        <v>121</v>
      </c>
      <c r="M48">
        <f t="shared" si="16"/>
        <v>-468</v>
      </c>
    </row>
    <row r="51" spans="8:17" ht="14.25" customHeight="1" x14ac:dyDescent="0.3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2" t="s">
        <v>117</v>
      </c>
      <c r="N51" s="7">
        <v>2023</v>
      </c>
      <c r="O51" s="7">
        <v>2024</v>
      </c>
      <c r="P51" s="7">
        <v>2025</v>
      </c>
      <c r="Q51" s="7">
        <v>2026</v>
      </c>
    </row>
    <row r="52" spans="8:17" x14ac:dyDescent="0.3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2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8:17" x14ac:dyDescent="0.3">
      <c r="H53" s="7" t="s">
        <v>79</v>
      </c>
      <c r="I53" s="8">
        <f t="shared" ref="I53:L58" si="19">I6+I15</f>
        <v>0</v>
      </c>
      <c r="J53" s="8">
        <f t="shared" si="19"/>
        <v>0</v>
      </c>
      <c r="K53" s="8">
        <f t="shared" si="19"/>
        <v>0</v>
      </c>
      <c r="L53" s="8">
        <f t="shared" si="19"/>
        <v>0</v>
      </c>
      <c r="M53" s="12"/>
      <c r="N53" s="5">
        <f>I53*100/B48</f>
        <v>0</v>
      </c>
      <c r="O53" s="5">
        <f t="shared" ref="O53:Q53" si="20">J53*100/C48</f>
        <v>0</v>
      </c>
      <c r="P53" s="5">
        <f t="shared" si="20"/>
        <v>0</v>
      </c>
      <c r="Q53" s="5">
        <f t="shared" si="20"/>
        <v>0</v>
      </c>
    </row>
    <row r="54" spans="8:17" x14ac:dyDescent="0.3">
      <c r="H54" s="7" t="s">
        <v>80</v>
      </c>
      <c r="I54" s="8">
        <f t="shared" si="19"/>
        <v>0</v>
      </c>
      <c r="J54" s="8">
        <f t="shared" si="19"/>
        <v>0</v>
      </c>
      <c r="K54" s="8">
        <f t="shared" si="19"/>
        <v>0</v>
      </c>
      <c r="L54" s="8">
        <f t="shared" si="19"/>
        <v>0</v>
      </c>
      <c r="M54" s="12"/>
      <c r="N54" s="5">
        <f>I54*100/B48</f>
        <v>0</v>
      </c>
      <c r="O54" s="5">
        <f t="shared" ref="O54:Q54" si="21">J54*100/C48</f>
        <v>0</v>
      </c>
      <c r="P54" s="5">
        <f t="shared" si="21"/>
        <v>0</v>
      </c>
      <c r="Q54" s="5">
        <f t="shared" si="21"/>
        <v>0</v>
      </c>
    </row>
    <row r="55" spans="8:17" x14ac:dyDescent="0.3">
      <c r="H55" s="7" t="s">
        <v>81</v>
      </c>
      <c r="I55" s="8">
        <f>I8+I17</f>
        <v>11</v>
      </c>
      <c r="J55" s="8">
        <f t="shared" si="19"/>
        <v>0</v>
      </c>
      <c r="K55" s="8">
        <f t="shared" si="19"/>
        <v>0</v>
      </c>
      <c r="L55" s="8">
        <f t="shared" si="19"/>
        <v>0</v>
      </c>
      <c r="M55" s="12"/>
      <c r="N55" s="5">
        <f>I55*100/B48</f>
        <v>1.8675721561969441</v>
      </c>
      <c r="O55" s="5">
        <f t="shared" ref="O55:Q55" si="22">J55*100/C48</f>
        <v>0</v>
      </c>
      <c r="P55" s="5">
        <f t="shared" si="22"/>
        <v>0</v>
      </c>
      <c r="Q55" s="5">
        <f t="shared" si="22"/>
        <v>0</v>
      </c>
    </row>
    <row r="56" spans="8:17" x14ac:dyDescent="0.3">
      <c r="H56" s="7" t="s">
        <v>82</v>
      </c>
      <c r="I56" s="8">
        <f t="shared" si="19"/>
        <v>30</v>
      </c>
      <c r="J56" s="8">
        <f t="shared" si="19"/>
        <v>4</v>
      </c>
      <c r="K56" s="8">
        <f t="shared" si="19"/>
        <v>9</v>
      </c>
      <c r="L56" s="8">
        <f t="shared" si="19"/>
        <v>0</v>
      </c>
      <c r="M56" s="12"/>
      <c r="N56" s="5">
        <f>I56*100/B48</f>
        <v>5.0933786078098473</v>
      </c>
      <c r="O56" s="5">
        <f t="shared" ref="O56:Q56" si="23">J56*100/C48</f>
        <v>0.91116173120728927</v>
      </c>
      <c r="P56" s="5">
        <f t="shared" si="23"/>
        <v>2.25</v>
      </c>
      <c r="Q56" s="5">
        <f t="shared" si="23"/>
        <v>0</v>
      </c>
    </row>
    <row r="57" spans="8:17" x14ac:dyDescent="0.3">
      <c r="H57" s="7" t="s">
        <v>83</v>
      </c>
      <c r="I57" s="8">
        <f t="shared" si="19"/>
        <v>45</v>
      </c>
      <c r="J57" s="8">
        <f t="shared" si="19"/>
        <v>13</v>
      </c>
      <c r="K57" s="8">
        <f t="shared" si="19"/>
        <v>26</v>
      </c>
      <c r="L57" s="8">
        <f t="shared" si="19"/>
        <v>9</v>
      </c>
      <c r="M57" s="12"/>
      <c r="N57" s="5">
        <f>I57*100/B48</f>
        <v>7.6400679117147705</v>
      </c>
      <c r="O57" s="5">
        <f t="shared" ref="O57:Q57" si="24">J57*100/C48</f>
        <v>2.9612756264236904</v>
      </c>
      <c r="P57" s="5">
        <f t="shared" si="24"/>
        <v>6.5</v>
      </c>
      <c r="Q57" s="5">
        <f t="shared" si="24"/>
        <v>7.4380165289256199</v>
      </c>
    </row>
    <row r="58" spans="8:17" x14ac:dyDescent="0.3">
      <c r="H58" s="7" t="s">
        <v>84</v>
      </c>
      <c r="I58" s="8">
        <f t="shared" si="19"/>
        <v>136</v>
      </c>
      <c r="J58" s="8">
        <f t="shared" si="19"/>
        <v>118</v>
      </c>
      <c r="K58" s="8">
        <f t="shared" si="19"/>
        <v>189</v>
      </c>
      <c r="L58" s="8">
        <f t="shared" si="19"/>
        <v>29</v>
      </c>
      <c r="M58" s="12"/>
      <c r="N58" s="5">
        <f>I58*100/B48</f>
        <v>23.089983022071308</v>
      </c>
      <c r="O58" s="5">
        <f t="shared" ref="O58:Q58" si="25">J58*100/C48</f>
        <v>26.879271070615033</v>
      </c>
      <c r="P58" s="5">
        <f t="shared" si="25"/>
        <v>47.25</v>
      </c>
      <c r="Q58" s="5">
        <f t="shared" si="25"/>
        <v>23.966942148760332</v>
      </c>
    </row>
    <row r="60" spans="8:17" x14ac:dyDescent="0.3">
      <c r="H60" t="s">
        <v>22</v>
      </c>
      <c r="I60">
        <f>SUM(I52:I58)</f>
        <v>222</v>
      </c>
      <c r="J60">
        <f t="shared" ref="J60:Q60" si="26">SUM(J52:J58)</f>
        <v>135</v>
      </c>
      <c r="K60">
        <f t="shared" si="26"/>
        <v>224</v>
      </c>
      <c r="L60">
        <f t="shared" si="26"/>
        <v>38</v>
      </c>
      <c r="N60" s="9">
        <f>SUM(N52:N58)</f>
        <v>37.691001697792871</v>
      </c>
      <c r="O60" s="5">
        <f t="shared" si="26"/>
        <v>30.751708428246012</v>
      </c>
      <c r="P60" s="5">
        <f t="shared" si="26"/>
        <v>56</v>
      </c>
      <c r="Q60" s="5">
        <f t="shared" si="26"/>
        <v>31.404958677685951</v>
      </c>
    </row>
    <row r="67" spans="8:17" ht="14.25" customHeight="1" x14ac:dyDescent="0.3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3" t="s">
        <v>117</v>
      </c>
      <c r="N67" s="6">
        <v>2023</v>
      </c>
      <c r="O67" s="6">
        <v>2024</v>
      </c>
      <c r="P67" s="6">
        <v>2025</v>
      </c>
      <c r="Q67" s="6">
        <v>2026</v>
      </c>
    </row>
    <row r="68" spans="8:17" x14ac:dyDescent="0.3">
      <c r="H68" s="6" t="s">
        <v>67</v>
      </c>
      <c r="I68">
        <f>I25+I36</f>
        <v>0</v>
      </c>
      <c r="J68">
        <f t="shared" ref="J68:L68" si="27">J25+J36</f>
        <v>0</v>
      </c>
      <c r="K68">
        <f t="shared" si="27"/>
        <v>0</v>
      </c>
      <c r="L68">
        <f t="shared" si="27"/>
        <v>0</v>
      </c>
      <c r="M68" s="13"/>
      <c r="N68" s="5">
        <f>I68*100/B48</f>
        <v>0</v>
      </c>
      <c r="O68" s="5">
        <f t="shared" ref="O68:Q68" si="28">J68*100/C48</f>
        <v>0</v>
      </c>
      <c r="P68" s="5">
        <f t="shared" si="28"/>
        <v>0</v>
      </c>
      <c r="Q68" s="5">
        <f t="shared" si="28"/>
        <v>0</v>
      </c>
    </row>
    <row r="69" spans="8:17" x14ac:dyDescent="0.3">
      <c r="H69" s="6" t="s">
        <v>68</v>
      </c>
      <c r="I69">
        <f t="shared" ref="I69:L76" si="29">I26+I37</f>
        <v>0</v>
      </c>
      <c r="J69">
        <f t="shared" si="29"/>
        <v>0</v>
      </c>
      <c r="K69">
        <f t="shared" si="29"/>
        <v>0</v>
      </c>
      <c r="L69">
        <f t="shared" si="29"/>
        <v>0</v>
      </c>
      <c r="M69" s="13"/>
      <c r="N69" s="5">
        <f>I69*100/B48</f>
        <v>0</v>
      </c>
      <c r="O69" s="5">
        <f t="shared" ref="O69:Q69" si="30">J69*100/C48</f>
        <v>0</v>
      </c>
      <c r="P69" s="5">
        <f t="shared" si="30"/>
        <v>0</v>
      </c>
      <c r="Q69" s="5">
        <f t="shared" si="30"/>
        <v>0</v>
      </c>
    </row>
    <row r="70" spans="8:17" x14ac:dyDescent="0.3">
      <c r="H70" s="6" t="s">
        <v>69</v>
      </c>
      <c r="I70">
        <f t="shared" si="29"/>
        <v>4</v>
      </c>
      <c r="J70">
        <f t="shared" si="29"/>
        <v>0</v>
      </c>
      <c r="K70">
        <f t="shared" si="29"/>
        <v>0</v>
      </c>
      <c r="L70">
        <f t="shared" si="29"/>
        <v>0</v>
      </c>
      <c r="M70" s="13"/>
      <c r="N70" s="5">
        <f>I70*100/B48</f>
        <v>0.6791171477079796</v>
      </c>
      <c r="O70" s="5">
        <f t="shared" ref="O70:Q70" si="31">J70*100/C48</f>
        <v>0</v>
      </c>
      <c r="P70" s="5">
        <f t="shared" si="31"/>
        <v>0</v>
      </c>
      <c r="Q70" s="5">
        <f t="shared" si="31"/>
        <v>0</v>
      </c>
    </row>
    <row r="71" spans="8:17" x14ac:dyDescent="0.3">
      <c r="H71" s="6" t="s">
        <v>70</v>
      </c>
      <c r="I71">
        <f t="shared" si="29"/>
        <v>7</v>
      </c>
      <c r="J71">
        <f t="shared" si="29"/>
        <v>0</v>
      </c>
      <c r="K71">
        <f t="shared" si="29"/>
        <v>0</v>
      </c>
      <c r="L71">
        <f t="shared" si="29"/>
        <v>0</v>
      </c>
      <c r="M71" s="13"/>
      <c r="N71" s="5">
        <f>I71*100/B48</f>
        <v>1.1884550084889642</v>
      </c>
      <c r="O71" s="5">
        <f t="shared" ref="O71:Q71" si="32">J71*100/C48</f>
        <v>0</v>
      </c>
      <c r="P71" s="5">
        <f t="shared" si="32"/>
        <v>0</v>
      </c>
      <c r="Q71" s="5">
        <f t="shared" si="32"/>
        <v>0</v>
      </c>
    </row>
    <row r="72" spans="8:17" x14ac:dyDescent="0.3">
      <c r="H72" s="6" t="s">
        <v>71</v>
      </c>
      <c r="I72">
        <f t="shared" si="29"/>
        <v>0</v>
      </c>
      <c r="J72">
        <f t="shared" si="29"/>
        <v>0</v>
      </c>
      <c r="K72">
        <f t="shared" si="29"/>
        <v>0</v>
      </c>
      <c r="L72">
        <f t="shared" si="29"/>
        <v>0</v>
      </c>
      <c r="M72" s="13"/>
      <c r="N72" s="5">
        <f>I72*100/B48</f>
        <v>0</v>
      </c>
      <c r="O72" s="5">
        <f t="shared" ref="O72:Q72" si="33">J72*100/C48</f>
        <v>0</v>
      </c>
      <c r="P72" s="5">
        <f t="shared" si="33"/>
        <v>0</v>
      </c>
      <c r="Q72" s="5">
        <f t="shared" si="33"/>
        <v>0</v>
      </c>
    </row>
    <row r="73" spans="8:17" x14ac:dyDescent="0.3">
      <c r="H73" s="6" t="s">
        <v>72</v>
      </c>
      <c r="I73">
        <f t="shared" si="29"/>
        <v>4</v>
      </c>
      <c r="J73">
        <f t="shared" si="29"/>
        <v>0</v>
      </c>
      <c r="K73">
        <f t="shared" si="29"/>
        <v>0</v>
      </c>
      <c r="L73">
        <f t="shared" si="29"/>
        <v>0</v>
      </c>
      <c r="M73" s="13"/>
      <c r="N73" s="5">
        <f>I73*100/B48</f>
        <v>0.6791171477079796</v>
      </c>
      <c r="O73" s="5">
        <f t="shared" ref="O73:Q73" si="34">J73*100/C48</f>
        <v>0</v>
      </c>
      <c r="P73" s="5">
        <f t="shared" si="34"/>
        <v>0</v>
      </c>
      <c r="Q73" s="5">
        <f t="shared" si="34"/>
        <v>0</v>
      </c>
    </row>
    <row r="74" spans="8:17" x14ac:dyDescent="0.3">
      <c r="H74" s="6" t="s">
        <v>73</v>
      </c>
      <c r="I74">
        <f t="shared" si="29"/>
        <v>13</v>
      </c>
      <c r="J74">
        <f t="shared" si="29"/>
        <v>0</v>
      </c>
      <c r="K74">
        <f t="shared" si="29"/>
        <v>0</v>
      </c>
      <c r="L74">
        <f t="shared" si="29"/>
        <v>0</v>
      </c>
      <c r="M74" s="13"/>
      <c r="N74" s="5">
        <f>I74*100/B48</f>
        <v>2.2071307300509337</v>
      </c>
      <c r="O74" s="5">
        <f t="shared" ref="O74:Q74" si="35">J74*100/C48</f>
        <v>0</v>
      </c>
      <c r="P74" s="5">
        <f t="shared" si="35"/>
        <v>0</v>
      </c>
      <c r="Q74" s="5">
        <f t="shared" si="35"/>
        <v>0</v>
      </c>
    </row>
    <row r="75" spans="8:17" x14ac:dyDescent="0.3">
      <c r="H75" s="6" t="s">
        <v>74</v>
      </c>
      <c r="I75">
        <f t="shared" si="29"/>
        <v>10</v>
      </c>
      <c r="J75">
        <f t="shared" si="29"/>
        <v>0</v>
      </c>
      <c r="K75">
        <f t="shared" si="29"/>
        <v>0</v>
      </c>
      <c r="L75">
        <f t="shared" si="29"/>
        <v>0</v>
      </c>
      <c r="M75" s="13"/>
      <c r="N75" s="5">
        <f>I75*100/B48</f>
        <v>1.6977928692699491</v>
      </c>
      <c r="O75" s="5">
        <f t="shared" ref="O75:Q75" si="36">J75*100/C48</f>
        <v>0</v>
      </c>
      <c r="P75" s="5">
        <f t="shared" si="36"/>
        <v>0</v>
      </c>
      <c r="Q75" s="5">
        <f t="shared" si="36"/>
        <v>0</v>
      </c>
    </row>
    <row r="76" spans="8:17" x14ac:dyDescent="0.3">
      <c r="H76" s="6" t="s">
        <v>75</v>
      </c>
      <c r="I76">
        <f t="shared" si="29"/>
        <v>329</v>
      </c>
      <c r="J76">
        <f t="shared" si="29"/>
        <v>304</v>
      </c>
      <c r="K76">
        <f t="shared" si="29"/>
        <v>176</v>
      </c>
      <c r="L76">
        <f t="shared" si="29"/>
        <v>83</v>
      </c>
      <c r="M76" s="13"/>
      <c r="N76" s="5">
        <f>I76*100/B48</f>
        <v>55.857385398981322</v>
      </c>
      <c r="O76" s="5">
        <f t="shared" ref="O76:Q76" si="37">J76*100/C48</f>
        <v>69.248291571753981</v>
      </c>
      <c r="P76" s="5">
        <f t="shared" si="37"/>
        <v>44</v>
      </c>
      <c r="Q76" s="5">
        <f t="shared" si="37"/>
        <v>68.595041322314046</v>
      </c>
    </row>
    <row r="78" spans="8:17" x14ac:dyDescent="0.3">
      <c r="H78" t="s">
        <v>118</v>
      </c>
      <c r="I78">
        <f>SUM(I68:I76)</f>
        <v>367</v>
      </c>
      <c r="J78">
        <f t="shared" ref="J78:Q78" si="38">SUM(J68:J76)</f>
        <v>304</v>
      </c>
      <c r="K78">
        <f t="shared" si="38"/>
        <v>176</v>
      </c>
      <c r="L78">
        <f t="shared" si="38"/>
        <v>83</v>
      </c>
      <c r="N78" s="5">
        <f t="shared" si="38"/>
        <v>62.308998302207129</v>
      </c>
      <c r="O78" s="5">
        <f t="shared" si="38"/>
        <v>69.248291571753981</v>
      </c>
      <c r="P78" s="5">
        <f t="shared" si="38"/>
        <v>44</v>
      </c>
      <c r="Q78" s="5">
        <f t="shared" si="38"/>
        <v>68.595041322314046</v>
      </c>
    </row>
  </sheetData>
  <mergeCells count="4">
    <mergeCell ref="A1:F1"/>
    <mergeCell ref="H1:M1"/>
    <mergeCell ref="M51:M58"/>
    <mergeCell ref="M67:M76"/>
  </mergeCells>
  <conditionalFormatting sqref="C9">
    <cfRule type="cellIs" dxfId="620" priority="57" operator="greaterThan">
      <formula>$B$9</formula>
    </cfRule>
    <cfRule type="cellIs" dxfId="619" priority="56" operator="lessThan">
      <formula>$B$9</formula>
    </cfRule>
  </conditionalFormatting>
  <conditionalFormatting sqref="C18">
    <cfRule type="cellIs" dxfId="618" priority="51" operator="greaterThan">
      <formula>$B$9</formula>
    </cfRule>
    <cfRule type="cellIs" dxfId="617" priority="50" operator="lessThan">
      <formula>$B$9</formula>
    </cfRule>
    <cfRule type="cellIs" dxfId="616" priority="49" operator="greaterThan">
      <formula>$B$18</formula>
    </cfRule>
    <cfRule type="cellIs" dxfId="615" priority="48" operator="lessThan">
      <formula>$B$18</formula>
    </cfRule>
  </conditionalFormatting>
  <conditionalFormatting sqref="C29">
    <cfRule type="cellIs" dxfId="614" priority="41" operator="greaterThan">
      <formula>$B$29</formula>
    </cfRule>
    <cfRule type="cellIs" dxfId="613" priority="40" operator="lessThan">
      <formula>$B$29</formula>
    </cfRule>
  </conditionalFormatting>
  <conditionalFormatting sqref="C40">
    <cfRule type="cellIs" dxfId="612" priority="35" operator="greaterThan">
      <formula>$B$40</formula>
    </cfRule>
    <cfRule type="cellIs" dxfId="611" priority="34" operator="lessThan">
      <formula>$B$40</formula>
    </cfRule>
  </conditionalFormatting>
  <conditionalFormatting sqref="C42">
    <cfRule type="cellIs" dxfId="610" priority="5" operator="lessThan">
      <formula>$B$42</formula>
    </cfRule>
    <cfRule type="cellIs" dxfId="609" priority="6" operator="greaterThan">
      <formula>$B$42</formula>
    </cfRule>
  </conditionalFormatting>
  <conditionalFormatting sqref="C48">
    <cfRule type="cellIs" dxfId="608" priority="20" operator="greaterThan">
      <formula>$B$48</formula>
    </cfRule>
    <cfRule type="cellIs" dxfId="607" priority="19" operator="lessThan">
      <formula>$B$48</formula>
    </cfRule>
  </conditionalFormatting>
  <conditionalFormatting sqref="C20:F20">
    <cfRule type="cellIs" dxfId="606" priority="10" operator="greaterThan">
      <formula>$B$20</formula>
    </cfRule>
  </conditionalFormatting>
  <conditionalFormatting sqref="D9">
    <cfRule type="cellIs" dxfId="605" priority="55" operator="greaterThan">
      <formula>$C$9</formula>
    </cfRule>
    <cfRule type="cellIs" dxfId="604" priority="54" operator="lessThan">
      <formula>$C$9</formula>
    </cfRule>
  </conditionalFormatting>
  <conditionalFormatting sqref="D18">
    <cfRule type="cellIs" dxfId="603" priority="28" operator="lessThan">
      <formula>$C$18</formula>
    </cfRule>
    <cfRule type="cellIs" dxfId="602" priority="29" operator="greaterThan">
      <formula>$C$18</formula>
    </cfRule>
  </conditionalFormatting>
  <conditionalFormatting sqref="D29">
    <cfRule type="cellIs" dxfId="601" priority="39" operator="greaterThan">
      <formula>$C$29</formula>
    </cfRule>
    <cfRule type="cellIs" dxfId="600" priority="38" operator="lessThan">
      <formula>$C$29</formula>
    </cfRule>
  </conditionalFormatting>
  <conditionalFormatting sqref="D40">
    <cfRule type="cellIs" dxfId="599" priority="33" operator="greaterThan">
      <formula>$C$40</formula>
    </cfRule>
    <cfRule type="cellIs" dxfId="598" priority="32" operator="lessThan">
      <formula>$C$40</formula>
    </cfRule>
  </conditionalFormatting>
  <conditionalFormatting sqref="D42">
    <cfRule type="cellIs" dxfId="597" priority="3" operator="lessThan">
      <formula>$C$42</formula>
    </cfRule>
    <cfRule type="cellIs" dxfId="596" priority="4" operator="greaterThan">
      <formula>$C$42</formula>
    </cfRule>
  </conditionalFormatting>
  <conditionalFormatting sqref="D48">
    <cfRule type="cellIs" dxfId="595" priority="18" operator="greaterThan">
      <formula>$C$48</formula>
    </cfRule>
    <cfRule type="cellIs" dxfId="594" priority="17" operator="lessThan">
      <formula>$C$48</formula>
    </cfRule>
  </conditionalFormatting>
  <conditionalFormatting sqref="E9">
    <cfRule type="cellIs" dxfId="593" priority="53" operator="greaterThan">
      <formula>$D$9</formula>
    </cfRule>
    <cfRule type="cellIs" dxfId="592" priority="52" operator="lessThan">
      <formula>$D$9</formula>
    </cfRule>
  </conditionalFormatting>
  <conditionalFormatting sqref="E18">
    <cfRule type="cellIs" dxfId="591" priority="26" operator="lessThan">
      <formula>$D$18</formula>
    </cfRule>
    <cfRule type="cellIs" dxfId="590" priority="27" operator="greaterThan">
      <formula>$D$18</formula>
    </cfRule>
  </conditionalFormatting>
  <conditionalFormatting sqref="E29">
    <cfRule type="cellIs" dxfId="589" priority="37" operator="greaterThan">
      <formula>$D$29</formula>
    </cfRule>
    <cfRule type="cellIs" dxfId="588" priority="36" operator="lessThan">
      <formula>$D$29</formula>
    </cfRule>
  </conditionalFormatting>
  <conditionalFormatting sqref="E40">
    <cfRule type="cellIs" dxfId="587" priority="30" operator="lessThan">
      <formula>$D$40</formula>
    </cfRule>
    <cfRule type="cellIs" dxfId="586" priority="31" operator="greaterThan">
      <formula>$D$40</formula>
    </cfRule>
  </conditionalFormatting>
  <conditionalFormatting sqref="E42">
    <cfRule type="cellIs" dxfId="585" priority="2" operator="greaterThan">
      <formula>$D$42</formula>
    </cfRule>
    <cfRule type="cellIs" dxfId="584" priority="1" operator="lessThan">
      <formula>$D$42</formula>
    </cfRule>
  </conditionalFormatting>
  <conditionalFormatting sqref="E48">
    <cfRule type="cellIs" dxfId="583" priority="16" operator="greaterThan">
      <formula>$D$48</formula>
    </cfRule>
    <cfRule type="cellIs" dxfId="582" priority="15" operator="lessThan">
      <formula>$D$48</formula>
    </cfRule>
  </conditionalFormatting>
  <conditionalFormatting sqref="F5:F9">
    <cfRule type="cellIs" dxfId="581" priority="58" operator="greaterThan">
      <formula>0</formula>
    </cfRule>
    <cfRule type="cellIs" dxfId="580" priority="59" operator="lessThan">
      <formula>0</formula>
    </cfRule>
  </conditionalFormatting>
  <conditionalFormatting sqref="F6:F9">
    <cfRule type="cellIs" dxfId="579" priority="47" operator="lessThan">
      <formula>0</formula>
    </cfRule>
  </conditionalFormatting>
  <conditionalFormatting sqref="F14:F18">
    <cfRule type="cellIs" dxfId="578" priority="62" operator="greaterThan">
      <formula>0</formula>
    </cfRule>
    <cfRule type="cellIs" dxfId="577" priority="63" operator="lessThan">
      <formula>0</formula>
    </cfRule>
  </conditionalFormatting>
  <conditionalFormatting sqref="F15:F18">
    <cfRule type="cellIs" dxfId="576" priority="46" operator="lessThan">
      <formula>0</formula>
    </cfRule>
  </conditionalFormatting>
  <conditionalFormatting sqref="F25:F29">
    <cfRule type="cellIs" dxfId="575" priority="44" operator="greaterThan">
      <formula>0</formula>
    </cfRule>
    <cfRule type="cellIs" dxfId="574" priority="45" operator="lessThan">
      <formula>0</formula>
    </cfRule>
  </conditionalFormatting>
  <conditionalFormatting sqref="F26:F29">
    <cfRule type="cellIs" dxfId="573" priority="43" operator="lessThan">
      <formula>0</formula>
    </cfRule>
  </conditionalFormatting>
  <conditionalFormatting sqref="F36:F40">
    <cfRule type="cellIs" dxfId="572" priority="24" operator="greaterThan">
      <formula>0</formula>
    </cfRule>
    <cfRule type="cellIs" dxfId="571" priority="25" operator="lessThan">
      <formula>0</formula>
    </cfRule>
  </conditionalFormatting>
  <conditionalFormatting sqref="F37:F40">
    <cfRule type="cellIs" dxfId="570" priority="23" operator="lessThan">
      <formula>0</formula>
    </cfRule>
  </conditionalFormatting>
  <conditionalFormatting sqref="F42">
    <cfRule type="cellIs" dxfId="569" priority="8" operator="greaterThan">
      <formula>0</formula>
    </cfRule>
    <cfRule type="cellIs" dxfId="568" priority="9" operator="lessThan">
      <formula>0</formula>
    </cfRule>
    <cfRule type="cellIs" dxfId="567" priority="7" operator="lessThan">
      <formula>0</formula>
    </cfRule>
  </conditionalFormatting>
  <conditionalFormatting sqref="F48">
    <cfRule type="cellIs" dxfId="566" priority="22" operator="lessThan">
      <formula>0</formula>
    </cfRule>
  </conditionalFormatting>
  <conditionalFormatting sqref="F48:F52">
    <cfRule type="cellIs" dxfId="565" priority="21" operator="greaterThan">
      <formula>0</formula>
    </cfRule>
  </conditionalFormatting>
  <conditionalFormatting sqref="F49:F52">
    <cfRule type="cellIs" dxfId="564" priority="61" operator="lessThan">
      <formula>0</formula>
    </cfRule>
  </conditionalFormatting>
  <conditionalFormatting sqref="M5:M21">
    <cfRule type="cellIs" dxfId="563" priority="14" operator="greaterThan">
      <formula>0</formula>
    </cfRule>
    <cfRule type="cellIs" dxfId="562" priority="13" operator="lessThan">
      <formula>0</formula>
    </cfRule>
  </conditionalFormatting>
  <conditionalFormatting sqref="M25:M34 M36:M45">
    <cfRule type="cellIs" dxfId="561" priority="12" operator="greaterThan">
      <formula>0</formula>
    </cfRule>
    <cfRule type="cellIs" dxfId="560" priority="11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993B-814B-44CC-A434-DBA66A9DC6E1}">
  <dimension ref="A1:Q75"/>
  <sheetViews>
    <sheetView topLeftCell="A47" workbookViewId="0">
      <selection activeCell="E75" sqref="E75"/>
    </sheetView>
  </sheetViews>
  <sheetFormatPr defaultRowHeight="14.4" x14ac:dyDescent="0.3"/>
  <cols>
    <col min="1" max="1" width="13.77734375" bestFit="1" customWidth="1"/>
    <col min="2" max="2" width="14.109375" bestFit="1" customWidth="1"/>
    <col min="8" max="8" width="13.77734375" bestFit="1" customWidth="1"/>
    <col min="9" max="10" width="14.109375" bestFit="1" customWidth="1"/>
    <col min="14" max="14" width="11.6640625" bestFit="1" customWidth="1"/>
  </cols>
  <sheetData>
    <row r="1" spans="1:13" x14ac:dyDescent="0.3">
      <c r="A1" s="11" t="s">
        <v>99</v>
      </c>
      <c r="B1" s="11"/>
      <c r="C1" s="11"/>
      <c r="D1" s="11"/>
      <c r="E1" s="11"/>
      <c r="F1" s="11"/>
      <c r="H1" s="11" t="s">
        <v>100</v>
      </c>
      <c r="I1" s="11"/>
      <c r="J1" s="11"/>
      <c r="K1" s="11"/>
      <c r="L1" s="11"/>
      <c r="M1" s="11"/>
    </row>
    <row r="2" spans="1:13" x14ac:dyDescent="0.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 x14ac:dyDescent="0.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 x14ac:dyDescent="0.3">
      <c r="A5" t="s">
        <v>3</v>
      </c>
      <c r="B5">
        <f>'D1'!B5+'D2'!B5+'D3'!B5+'D4'!B5+'D5'!$B$5</f>
        <v>0</v>
      </c>
      <c r="C5">
        <f>'D1'!C5+'D2'!C5+'D3'!C5+'D4'!C5+'D5'!$B$5</f>
        <v>0</v>
      </c>
      <c r="D5">
        <f>'D1'!D5+'D2'!D5+'D3'!D5+'D4'!D5+'D5'!$B$5</f>
        <v>0</v>
      </c>
      <c r="E5">
        <f>'D1'!E5+'D2'!E5+'D3'!E5+'D4'!E5+'D5'!$B$5</f>
        <v>0</v>
      </c>
      <c r="F5">
        <f>'D1'!F5+'D2'!F5+'D3'!F5+'D4'!F5+'D5'!$B$5</f>
        <v>0</v>
      </c>
      <c r="H5" t="s">
        <v>19</v>
      </c>
      <c r="I5">
        <f>'D1'!I5+'D2'!I5+'D3'!I5+'D4'!I5+'D5'!I5</f>
        <v>0</v>
      </c>
      <c r="J5">
        <f>'D1'!J5+'D2'!J5+'D3'!J5+'D4'!J5+'D5'!J5</f>
        <v>0</v>
      </c>
      <c r="K5">
        <f>'D1'!K5+'D2'!K5+'D3'!K5+'D4'!K5+'D5'!K5</f>
        <v>0</v>
      </c>
      <c r="L5">
        <f>'D1'!L5+'D2'!L5+'D3'!L5+'D4'!L5+'D5'!L5</f>
        <v>0</v>
      </c>
      <c r="M5">
        <f>L5-I5</f>
        <v>0</v>
      </c>
    </row>
    <row r="6" spans="1:13" x14ac:dyDescent="0.3">
      <c r="A6" t="s">
        <v>4</v>
      </c>
      <c r="B6">
        <f>'D1'!B6+'D2'!B6+'D3'!B6+'D4'!B6+'D5'!$B$5</f>
        <v>650</v>
      </c>
      <c r="C6">
        <f>'D1'!C6+'D2'!C6+'D3'!C6+'D4'!C6+'D5'!$B$5</f>
        <v>492</v>
      </c>
      <c r="D6">
        <f>'D1'!D6+'D2'!D6+'D3'!D6+'D4'!D6+'D5'!$B$5</f>
        <v>329</v>
      </c>
      <c r="E6">
        <f>'D1'!E6+'D2'!E6+'D3'!E6+'D4'!E6+'D5'!$B$5</f>
        <v>376</v>
      </c>
      <c r="F6">
        <f>'D1'!F6+'D2'!F6+'D3'!F6+'D4'!F6+'D5'!$B$5</f>
        <v>-274</v>
      </c>
      <c r="H6" t="s">
        <v>20</v>
      </c>
      <c r="I6">
        <f>'D1'!I6+'D2'!I6+'D3'!I6+'D4'!I6+'D5'!I6</f>
        <v>0</v>
      </c>
      <c r="J6">
        <f>'D1'!J6+'D2'!J6+'D3'!J6+'D4'!J6+'D5'!J6</f>
        <v>0</v>
      </c>
      <c r="K6">
        <f>'D1'!K6+'D2'!K6+'D3'!K6+'D4'!K6+'D5'!K6</f>
        <v>17</v>
      </c>
      <c r="L6">
        <f>'D1'!L6+'D2'!L6+'D3'!L6+'D4'!L6+'D5'!L6</f>
        <v>24</v>
      </c>
      <c r="M6">
        <f t="shared" ref="M6:M12" si="0">L6-I6</f>
        <v>24</v>
      </c>
    </row>
    <row r="7" spans="1:13" x14ac:dyDescent="0.3">
      <c r="A7" t="s">
        <v>5</v>
      </c>
      <c r="B7">
        <f>'D1'!B7+'D2'!B7+'D3'!B7+'D4'!B7+'D5'!$B$5</f>
        <v>2946</v>
      </c>
      <c r="C7">
        <f>'D1'!C7+'D2'!C7+'D3'!C7+'D4'!C7+'D5'!$B$5</f>
        <v>1192</v>
      </c>
      <c r="D7">
        <f>'D1'!D7+'D2'!D7+'D3'!D7+'D4'!D7+'D5'!$B$5</f>
        <v>1008</v>
      </c>
      <c r="E7">
        <f>'D1'!E7+'D2'!E7+'D3'!E7+'D4'!E7+'D5'!$B$5</f>
        <v>873</v>
      </c>
      <c r="F7">
        <f>'D1'!F7+'D2'!F7+'D3'!F7+'D4'!F7+'D5'!$B$5</f>
        <v>-2073</v>
      </c>
      <c r="H7" t="s">
        <v>21</v>
      </c>
      <c r="I7">
        <f>'D1'!I7+'D2'!I7+'D3'!I7+'D4'!I7+'D5'!I7</f>
        <v>226</v>
      </c>
      <c r="J7">
        <f>'D1'!J7+'D2'!J7+'D3'!J7+'D4'!J7+'D5'!J7</f>
        <v>118</v>
      </c>
      <c r="K7">
        <f>'D1'!K7+'D2'!K7+'D3'!K7+'D4'!K7+'D5'!K7</f>
        <v>99</v>
      </c>
      <c r="L7">
        <f>'D1'!L7+'D2'!L7+'D3'!L7+'D4'!L7+'D5'!L7</f>
        <v>129</v>
      </c>
      <c r="M7">
        <f t="shared" si="0"/>
        <v>-97</v>
      </c>
    </row>
    <row r="8" spans="1:13" x14ac:dyDescent="0.3">
      <c r="A8" t="s">
        <v>6</v>
      </c>
      <c r="B8">
        <f>'D1'!B8+'D2'!B8+'D3'!B8+'D4'!B8+'D5'!$B$5</f>
        <v>1787</v>
      </c>
      <c r="C8">
        <f>'D1'!C8+'D2'!C8+'D3'!C8+'D4'!C8+'D5'!$B$5</f>
        <v>1123</v>
      </c>
      <c r="D8">
        <f>'D1'!D8+'D2'!D8+'D3'!D8+'D4'!D8+'D5'!$B$5</f>
        <v>1251</v>
      </c>
      <c r="E8">
        <f>'D1'!E8+'D2'!E8+'D3'!E8+'D4'!E8+'D5'!$B$5</f>
        <v>669</v>
      </c>
      <c r="F8">
        <f>'D1'!F8+'D2'!F8+'D3'!F8+'D4'!F8+'D5'!$B$5</f>
        <v>-1118</v>
      </c>
      <c r="H8" t="s">
        <v>23</v>
      </c>
      <c r="I8">
        <f>'D1'!I8+'D2'!I8+'D3'!I8+'D4'!I8+'D5'!I8</f>
        <v>510</v>
      </c>
      <c r="J8">
        <f>'D1'!J8+'D2'!J8+'D3'!J8+'D4'!J8+'D5'!J8</f>
        <v>304</v>
      </c>
      <c r="K8">
        <f>'D1'!K8+'D2'!K8+'D3'!K8+'D4'!K8+'D5'!K8</f>
        <v>304</v>
      </c>
      <c r="L8">
        <f>'D1'!L8+'D2'!L8+'D3'!L8+'D4'!L8+'D5'!L8</f>
        <v>270</v>
      </c>
      <c r="M8">
        <f t="shared" si="0"/>
        <v>-240</v>
      </c>
    </row>
    <row r="9" spans="1:13" x14ac:dyDescent="0.3">
      <c r="A9" t="s">
        <v>22</v>
      </c>
      <c r="B9">
        <f>'D1'!B9+'D2'!B9+'D3'!B9+'D4'!B9+'D5'!$B$5</f>
        <v>5383</v>
      </c>
      <c r="C9">
        <f>SUM(C5:C8)</f>
        <v>2807</v>
      </c>
      <c r="D9">
        <f>SUM(D5:D8)</f>
        <v>2588</v>
      </c>
      <c r="E9">
        <f>SUM(E5:E8)</f>
        <v>1918</v>
      </c>
      <c r="F9">
        <f>E9-B9</f>
        <v>-3465</v>
      </c>
      <c r="H9" t="s">
        <v>24</v>
      </c>
      <c r="I9">
        <f>'D1'!I9+'D2'!I9+'D3'!I9+'D4'!I9+'D5'!I9</f>
        <v>1303</v>
      </c>
      <c r="J9">
        <f>'D1'!J9+'D2'!J9+'D3'!J9+'D4'!J9+'D5'!J9</f>
        <v>608</v>
      </c>
      <c r="K9">
        <f>'D1'!K9+'D2'!K9+'D3'!K9+'D4'!K9+'D5'!K9</f>
        <v>359</v>
      </c>
      <c r="L9">
        <f>'D1'!L9+'D2'!L9+'D3'!L9+'D4'!L9+'D5'!L9</f>
        <v>391</v>
      </c>
      <c r="M9">
        <f t="shared" si="0"/>
        <v>-912</v>
      </c>
    </row>
    <row r="10" spans="1:13" x14ac:dyDescent="0.3">
      <c r="H10" t="s">
        <v>25</v>
      </c>
      <c r="I10">
        <f>'D1'!I10+'D2'!I10+'D3'!I10+'D4'!I10+'D5'!I10</f>
        <v>1499</v>
      </c>
      <c r="J10">
        <f>'D1'!J10+'D2'!J10+'D3'!J10+'D4'!J10+'D5'!J10</f>
        <v>682</v>
      </c>
      <c r="K10">
        <f>'D1'!K10+'D2'!K10+'D3'!K10+'D4'!K10+'D5'!K10</f>
        <v>583</v>
      </c>
      <c r="L10">
        <f>'D1'!L10+'D2'!L10+'D3'!L10+'D4'!L10+'D5'!L10</f>
        <v>456</v>
      </c>
      <c r="M10">
        <f t="shared" si="0"/>
        <v>-1043</v>
      </c>
    </row>
    <row r="11" spans="1:13" x14ac:dyDescent="0.3">
      <c r="H11" t="s">
        <v>26</v>
      </c>
      <c r="I11">
        <f>'D1'!I11+'D2'!I11+'D3'!I11+'D4'!I11+'D5'!I11</f>
        <v>1968</v>
      </c>
      <c r="J11">
        <f>'D1'!J11+'D2'!J11+'D3'!J11+'D4'!J11+'D5'!J11</f>
        <v>1178</v>
      </c>
      <c r="K11">
        <f>'D1'!K11+'D2'!K11+'D3'!K11+'D4'!K11+'D5'!K11</f>
        <v>1366</v>
      </c>
      <c r="L11">
        <f>'D1'!L11+'D2'!L11+'D3'!L11+'D4'!L11+'D5'!L11</f>
        <v>669</v>
      </c>
      <c r="M11">
        <f t="shared" si="0"/>
        <v>-1299</v>
      </c>
    </row>
    <row r="12" spans="1:13" x14ac:dyDescent="0.3">
      <c r="H12" t="s">
        <v>22</v>
      </c>
      <c r="I12">
        <f>'D1'!I12+'D2'!I12+'D3'!I12+'D4'!I12+'D5'!I12</f>
        <v>5506</v>
      </c>
      <c r="J12">
        <f>'D1'!J12+'D2'!J12+'D3'!J12+'D4'!J12+'D5'!J12</f>
        <v>2890</v>
      </c>
      <c r="K12">
        <f>'D1'!K12+'D2'!K12+'D3'!K12+'D4'!K12+'D5'!K12</f>
        <v>2728</v>
      </c>
      <c r="L12">
        <f>'D1'!L12+'D2'!L12+'D3'!L12+'D4'!L12+'D5'!L12</f>
        <v>1939</v>
      </c>
      <c r="M12">
        <f t="shared" si="0"/>
        <v>-3567</v>
      </c>
    </row>
    <row r="14" spans="1:13" x14ac:dyDescent="0.3">
      <c r="A14" t="s">
        <v>7</v>
      </c>
      <c r="B14">
        <f>'D1'!B14+'D2'!B14+'D3'!B14+'D4'!B14+'D5'!B14</f>
        <v>0</v>
      </c>
      <c r="C14">
        <f>'D1'!C14+'D2'!C14+'D3'!C14+'D4'!C14+'D5'!C14</f>
        <v>0</v>
      </c>
      <c r="D14">
        <f>'D1'!D14+'D2'!D14+'D3'!D14+'D4'!D14+'D5'!D14</f>
        <v>0</v>
      </c>
      <c r="E14">
        <f>'D1'!E14+'D2'!E14+'D3'!E14+'D4'!E14+'D5'!E14</f>
        <v>0</v>
      </c>
      <c r="F14">
        <f>E14-B14</f>
        <v>0</v>
      </c>
      <c r="H14" t="s">
        <v>27</v>
      </c>
      <c r="I14">
        <f>'D1'!I14+'D2'!I14+'D3'!I14+'D4'!I14+'D5'!I14</f>
        <v>0</v>
      </c>
      <c r="J14">
        <f>'D1'!J14+'D2'!J14+'D3'!J14+'D4'!J14+'D5'!J14</f>
        <v>0</v>
      </c>
      <c r="K14">
        <f>'D1'!K14+'D2'!K14+'D3'!K14+'D4'!K14+'D5'!K14</f>
        <v>0</v>
      </c>
      <c r="L14">
        <f>'D1'!L14+'D2'!L14+'D3'!L14+'D4'!L14+'D5'!L14</f>
        <v>0</v>
      </c>
      <c r="M14">
        <f>'D1'!M14+'D2'!M14+'D3'!M14+'D4'!M14+'D5'!M14</f>
        <v>0</v>
      </c>
    </row>
    <row r="15" spans="1:13" x14ac:dyDescent="0.3">
      <c r="A15" t="s">
        <v>8</v>
      </c>
      <c r="B15">
        <f>'D1'!B15+'D2'!B15+'D3'!B15+'D4'!B15+'D5'!B15</f>
        <v>445</v>
      </c>
      <c r="C15">
        <f>'D1'!C15+'D2'!C15+'D3'!C15+'D4'!C15+'D5'!C15</f>
        <v>256</v>
      </c>
      <c r="D15">
        <f>'D1'!D15+'D2'!D15+'D3'!D15+'D4'!D15+'D5'!D15</f>
        <v>120</v>
      </c>
      <c r="E15">
        <f>'D1'!E15+'D2'!E15+'D3'!E15+'D4'!E15+'D5'!E15</f>
        <v>114</v>
      </c>
      <c r="F15">
        <f t="shared" ref="F15:F17" si="1">E15-B15</f>
        <v>-331</v>
      </c>
      <c r="H15" t="s">
        <v>28</v>
      </c>
      <c r="I15">
        <f>'D1'!I15+'D2'!I15+'D3'!I15+'D4'!I15+'D5'!I15</f>
        <v>20</v>
      </c>
      <c r="J15">
        <f>'D1'!J15+'D2'!J15+'D3'!J15+'D4'!J15+'D5'!J15</f>
        <v>15</v>
      </c>
      <c r="K15">
        <f>'D1'!K15+'D2'!K15+'D3'!K15+'D4'!K15+'D5'!K15</f>
        <v>0</v>
      </c>
      <c r="L15">
        <f>'D1'!L15+'D2'!L15+'D3'!L15+'D4'!L15+'D5'!L15</f>
        <v>7</v>
      </c>
      <c r="M15">
        <f>'D1'!M15+'D2'!M15+'D3'!M15+'D4'!M15+'D5'!M15</f>
        <v>-13</v>
      </c>
    </row>
    <row r="16" spans="1:13" x14ac:dyDescent="0.3">
      <c r="A16" t="s">
        <v>9</v>
      </c>
      <c r="B16">
        <f>'D1'!B16+'D2'!B16+'D3'!B16+'D4'!B16+'D5'!B16</f>
        <v>1474</v>
      </c>
      <c r="C16">
        <f>'D1'!C16+'D2'!C16+'D3'!C16+'D4'!C16+'D5'!C16</f>
        <v>396</v>
      </c>
      <c r="D16">
        <f>'D1'!D16+'D2'!D16+'D3'!D16+'D4'!D16+'D5'!D16</f>
        <v>404</v>
      </c>
      <c r="E16">
        <f>'D1'!E16+'D2'!E16+'D3'!E16+'D4'!E16+'D5'!E16</f>
        <v>501</v>
      </c>
      <c r="F16">
        <f t="shared" si="1"/>
        <v>-973</v>
      </c>
      <c r="H16" t="s">
        <v>29</v>
      </c>
      <c r="I16">
        <f>'D1'!I16+'D2'!I16+'D3'!I16+'D4'!I16+'D5'!I16</f>
        <v>193</v>
      </c>
      <c r="J16">
        <f>'D1'!J16+'D2'!J16+'D3'!J16+'D4'!J16+'D5'!J16</f>
        <v>103</v>
      </c>
      <c r="K16">
        <f>'D1'!K16+'D2'!K16+'D3'!K16+'D4'!K16+'D5'!K16</f>
        <v>32</v>
      </c>
      <c r="L16">
        <f>'D1'!L16+'D2'!L16+'D3'!L16+'D4'!L16+'D5'!L16</f>
        <v>45</v>
      </c>
      <c r="M16">
        <f>'D1'!M16+'D2'!M16+'D3'!M16+'D4'!M16+'D5'!M16</f>
        <v>-148</v>
      </c>
    </row>
    <row r="17" spans="1:13" x14ac:dyDescent="0.3">
      <c r="A17" t="s">
        <v>10</v>
      </c>
      <c r="B17">
        <f>'D1'!B17+'D2'!B17+'D3'!B17+'D4'!B17+'D5'!B17</f>
        <v>822</v>
      </c>
      <c r="C17">
        <f>'D1'!C17+'D2'!C17+'D3'!C17+'D4'!C17+'D5'!C17</f>
        <v>736</v>
      </c>
      <c r="D17">
        <f>'D1'!D17+'D2'!D17+'D3'!D17+'D4'!D17+'D5'!D17</f>
        <v>858</v>
      </c>
      <c r="E17">
        <f>'D1'!E17+'D2'!E17+'D3'!E17+'D4'!E17+'D5'!E17</f>
        <v>586</v>
      </c>
      <c r="F17">
        <f t="shared" si="1"/>
        <v>-236</v>
      </c>
      <c r="H17" t="s">
        <v>30</v>
      </c>
      <c r="I17">
        <f>'D1'!I17+'D2'!I17+'D3'!I17+'D4'!I17+'D5'!I17</f>
        <v>355</v>
      </c>
      <c r="J17">
        <f>'D1'!J17+'D2'!J17+'D3'!J17+'D4'!J17+'D5'!J17</f>
        <v>173</v>
      </c>
      <c r="K17">
        <f>'D1'!K17+'D2'!K17+'D3'!K17+'D4'!K17+'D5'!K17</f>
        <v>135</v>
      </c>
      <c r="L17">
        <f>'D1'!L17+'D2'!L17+'D3'!L17+'D4'!L17+'D5'!L17</f>
        <v>104</v>
      </c>
      <c r="M17">
        <f>'D1'!M17+'D2'!M17+'D3'!M17+'D4'!M17+'D5'!M17</f>
        <v>-251</v>
      </c>
    </row>
    <row r="18" spans="1:13" x14ac:dyDescent="0.3">
      <c r="A18" t="s">
        <v>22</v>
      </c>
      <c r="B18">
        <f>SUM(B14:B17)</f>
        <v>2741</v>
      </c>
      <c r="C18">
        <f t="shared" ref="C18:F18" si="2">SUM(C14:C17)</f>
        <v>1388</v>
      </c>
      <c r="D18" s="4">
        <f t="shared" si="2"/>
        <v>1382</v>
      </c>
      <c r="E18" s="4">
        <f t="shared" si="2"/>
        <v>1201</v>
      </c>
      <c r="F18" s="4">
        <f t="shared" si="2"/>
        <v>-1540</v>
      </c>
      <c r="H18" t="s">
        <v>31</v>
      </c>
      <c r="I18">
        <f>'D1'!I18+'D2'!I18+'D3'!I18+'D4'!I18+'D5'!I18</f>
        <v>525</v>
      </c>
      <c r="J18">
        <f>'D1'!J18+'D2'!J18+'D3'!J18+'D4'!J18+'D5'!J18</f>
        <v>159</v>
      </c>
      <c r="K18">
        <f>'D1'!K18+'D2'!K18+'D3'!K18+'D4'!K18+'D5'!K18</f>
        <v>166</v>
      </c>
      <c r="L18">
        <f>'D1'!L18+'D2'!L18+'D3'!L18+'D4'!L18+'D5'!L18</f>
        <v>191</v>
      </c>
      <c r="M18">
        <f>'D1'!M18+'D2'!M18+'D3'!M18+'D4'!M18+'D5'!M18</f>
        <v>-334</v>
      </c>
    </row>
    <row r="19" spans="1:13" x14ac:dyDescent="0.3">
      <c r="H19" t="s">
        <v>32</v>
      </c>
      <c r="I19">
        <f>'D1'!I19+'D2'!I19+'D3'!I19+'D4'!I19+'D5'!I19</f>
        <v>732</v>
      </c>
      <c r="J19">
        <f>'D1'!J19+'D2'!J19+'D3'!J19+'D4'!J19+'D5'!J19</f>
        <v>218</v>
      </c>
      <c r="K19">
        <f>'D1'!K19+'D2'!K19+'D3'!K19+'D4'!K19+'D5'!K19</f>
        <v>209</v>
      </c>
      <c r="L19">
        <f>'D1'!L19+'D2'!L19+'D3'!L19+'D4'!L19+'D5'!L19</f>
        <v>304</v>
      </c>
      <c r="M19">
        <f>'D1'!M19+'D2'!M19+'D3'!M19+'D4'!M19+'D5'!M19</f>
        <v>-428</v>
      </c>
    </row>
    <row r="20" spans="1:13" x14ac:dyDescent="0.3">
      <c r="A20" t="s">
        <v>85</v>
      </c>
      <c r="B20">
        <f>B9+B18</f>
        <v>8124</v>
      </c>
      <c r="C20">
        <f t="shared" ref="C20:F20" si="3">C9+C18</f>
        <v>4195</v>
      </c>
      <c r="D20">
        <f t="shared" si="3"/>
        <v>3970</v>
      </c>
      <c r="E20">
        <f t="shared" si="3"/>
        <v>3119</v>
      </c>
      <c r="F20">
        <f t="shared" si="3"/>
        <v>-5005</v>
      </c>
      <c r="H20" t="s">
        <v>33</v>
      </c>
      <c r="I20">
        <f>'D1'!I20+'D2'!I20+'D3'!I20+'D4'!I20+'D5'!I20</f>
        <v>916</v>
      </c>
      <c r="J20">
        <f>'D1'!J20+'D2'!J20+'D3'!J20+'D4'!J20+'D5'!J20</f>
        <v>720</v>
      </c>
      <c r="K20">
        <f>'D1'!K20+'D2'!K20+'D3'!K20+'D4'!K20+'D5'!K20</f>
        <v>840</v>
      </c>
      <c r="L20">
        <f>'D1'!L20+'D2'!L20+'D3'!L20+'D4'!L20+'D5'!L20</f>
        <v>550</v>
      </c>
      <c r="M20">
        <f>'D1'!M20+'D2'!M20+'D3'!M20+'D4'!M20+'D5'!M20</f>
        <v>-366</v>
      </c>
    </row>
    <row r="21" spans="1:13" x14ac:dyDescent="0.3">
      <c r="H21" t="s">
        <v>22</v>
      </c>
      <c r="I21">
        <f>'D1'!I21+'D2'!I21+'D3'!I21+'D4'!I21+'D5'!I21</f>
        <v>2741</v>
      </c>
      <c r="J21">
        <f>'D1'!J21+'D2'!J21+'D3'!J21+'D4'!J21+'D5'!J21</f>
        <v>1388</v>
      </c>
      <c r="K21">
        <f>'D1'!K21+'D2'!K21+'D3'!K21+'D4'!K21+'D5'!K21</f>
        <v>1382</v>
      </c>
      <c r="L21">
        <f>'D1'!L21+'D2'!L21+'D3'!L21+'D4'!L21+'D5'!L21</f>
        <v>1201</v>
      </c>
      <c r="M21">
        <f>'D1'!M21+'D2'!M21+'D3'!M21+'D4'!M21+'D5'!M21</f>
        <v>-1540</v>
      </c>
    </row>
    <row r="23" spans="1:13" x14ac:dyDescent="0.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 x14ac:dyDescent="0.3">
      <c r="A25" t="s">
        <v>11</v>
      </c>
      <c r="B25">
        <f>'D1'!B25+'D2'!B25+'D3'!B25+'D4'!B25+'D5'!B25</f>
        <v>0</v>
      </c>
      <c r="C25">
        <f>'D1'!C25+'D2'!C25+'D3'!C25+'D4'!C25+'D5'!C25</f>
        <v>0</v>
      </c>
      <c r="D25">
        <f>'D1'!D25+'D2'!D25+'D3'!D25+'D4'!D25+'D5'!D25</f>
        <v>0</v>
      </c>
      <c r="E25">
        <f>'D1'!E25+'D2'!E25+'D3'!E25+'D4'!E25+'D5'!E25</f>
        <v>0</v>
      </c>
      <c r="F25">
        <f>E25-B25</f>
        <v>0</v>
      </c>
      <c r="H25" t="s">
        <v>34</v>
      </c>
      <c r="I25">
        <f>'D1'!I25+'D2'!I25+'D3'!I25+'D4'!I25+'D5'!I25</f>
        <v>0</v>
      </c>
      <c r="J25">
        <f>'D1'!J25+'D2'!J25+'D3'!J25+'D4'!J25+'D5'!J25</f>
        <v>0</v>
      </c>
      <c r="K25">
        <f>'D1'!K25+'D2'!K25+'D3'!K25+'D4'!K25+'D5'!K25</f>
        <v>3</v>
      </c>
      <c r="L25">
        <f>'D1'!L25+'D2'!L25+'D3'!L25+'D4'!L25+'D5'!L25</f>
        <v>23</v>
      </c>
      <c r="M25">
        <f>L25-I25</f>
        <v>23</v>
      </c>
    </row>
    <row r="26" spans="1:13" x14ac:dyDescent="0.3">
      <c r="A26" t="s">
        <v>12</v>
      </c>
      <c r="B26">
        <f>'D1'!B26+'D2'!B26+'D3'!B26+'D4'!B26+'D5'!B26</f>
        <v>0</v>
      </c>
      <c r="C26">
        <f>'D1'!C26+'D2'!C26+'D3'!C26+'D4'!C26+'D5'!C26</f>
        <v>0</v>
      </c>
      <c r="D26">
        <f>'D1'!D26+'D2'!D26+'D3'!D26+'D4'!D26+'D5'!D26</f>
        <v>0</v>
      </c>
      <c r="E26">
        <f>'D1'!E26+'D2'!E26+'D3'!E26+'D4'!E26+'D5'!E26</f>
        <v>56</v>
      </c>
      <c r="F26">
        <f t="shared" ref="F26:F28" si="4">E26-B26</f>
        <v>56</v>
      </c>
      <c r="H26" t="s">
        <v>35</v>
      </c>
      <c r="I26">
        <f>'D1'!I26+'D2'!I26+'D3'!I26+'D4'!I26+'D5'!I26</f>
        <v>0</v>
      </c>
      <c r="J26">
        <f>'D1'!J26+'D2'!J26+'D3'!J26+'D4'!J26+'D5'!J26</f>
        <v>2</v>
      </c>
      <c r="K26">
        <f>'D1'!K26+'D2'!K26+'D3'!K26+'D4'!K26+'D5'!K26</f>
        <v>0</v>
      </c>
      <c r="L26">
        <f>'D1'!L26+'D2'!L26+'D3'!L26+'D4'!L26+'D5'!L26</f>
        <v>0</v>
      </c>
      <c r="M26">
        <f t="shared" ref="M26:M34" si="5">L26-I26</f>
        <v>0</v>
      </c>
    </row>
    <row r="27" spans="1:13" x14ac:dyDescent="0.3">
      <c r="A27" t="s">
        <v>13</v>
      </c>
      <c r="B27">
        <f>'D1'!B27+'D2'!B27+'D3'!B27+'D4'!B27+'D5'!B27</f>
        <v>714</v>
      </c>
      <c r="C27">
        <f>'D1'!C27+'D2'!C27+'D3'!C27+'D4'!C27+'D5'!C27</f>
        <v>566</v>
      </c>
      <c r="D27">
        <f>'D1'!D27+'D2'!D27+'D3'!D27+'D4'!D27+'D5'!D27</f>
        <v>616</v>
      </c>
      <c r="E27">
        <f>'D1'!E27+'D2'!E27+'D3'!E27+'D4'!E27+'D5'!E27</f>
        <v>329</v>
      </c>
      <c r="F27">
        <f t="shared" si="4"/>
        <v>-385</v>
      </c>
      <c r="H27" t="s">
        <v>36</v>
      </c>
      <c r="I27">
        <f>'D1'!I27+'D2'!I27+'D3'!I27+'D4'!I27+'D5'!I27</f>
        <v>0</v>
      </c>
      <c r="J27">
        <f>'D1'!J27+'D2'!J27+'D3'!J27+'D4'!J27+'D5'!J27</f>
        <v>0</v>
      </c>
      <c r="K27">
        <f>'D1'!K27+'D2'!K27+'D3'!K27+'D4'!K27+'D5'!K27</f>
        <v>4</v>
      </c>
      <c r="L27">
        <f>'D1'!L27+'D2'!L27+'D3'!L27+'D4'!L27+'D5'!L27</f>
        <v>10</v>
      </c>
      <c r="M27">
        <f t="shared" si="5"/>
        <v>10</v>
      </c>
    </row>
    <row r="28" spans="1:13" x14ac:dyDescent="0.3">
      <c r="A28" t="s">
        <v>14</v>
      </c>
      <c r="B28">
        <f>'D1'!B28+'D2'!B28+'D3'!B28+'D4'!B28+'D5'!B28</f>
        <v>618</v>
      </c>
      <c r="C28">
        <f>'D1'!C28+'D2'!C28+'D3'!C28+'D4'!C28+'D5'!C28</f>
        <v>517</v>
      </c>
      <c r="D28">
        <f>'D1'!D28+'D2'!D28+'D3'!D28+'D4'!D28+'D5'!D28</f>
        <v>542</v>
      </c>
      <c r="E28">
        <f>'D1'!E28+'D2'!E28+'D3'!E28+'D4'!E28+'D5'!E28</f>
        <v>384</v>
      </c>
      <c r="F28">
        <f t="shared" si="4"/>
        <v>-234</v>
      </c>
      <c r="H28" t="s">
        <v>37</v>
      </c>
      <c r="I28">
        <f>'D1'!I28+'D2'!I28+'D3'!I28+'D4'!I28+'D5'!I28</f>
        <v>0</v>
      </c>
      <c r="J28">
        <f>'D1'!J28+'D2'!J28+'D3'!J28+'D4'!J28+'D5'!J28</f>
        <v>1</v>
      </c>
      <c r="K28">
        <f>'D1'!K28+'D2'!K28+'D3'!K28+'D4'!K28+'D5'!K28</f>
        <v>0</v>
      </c>
      <c r="L28">
        <f>'D1'!L28+'D2'!L28+'D3'!L28+'D4'!L28+'D5'!L28</f>
        <v>8</v>
      </c>
      <c r="M28">
        <f t="shared" si="5"/>
        <v>8</v>
      </c>
    </row>
    <row r="29" spans="1:13" x14ac:dyDescent="0.3">
      <c r="A29" t="s">
        <v>22</v>
      </c>
      <c r="B29">
        <f>SUM(B25:B28)</f>
        <v>1332</v>
      </c>
      <c r="C29">
        <f>SUM(C25:C28)</f>
        <v>1083</v>
      </c>
      <c r="D29">
        <f>SUM(D25:D28)</f>
        <v>1158</v>
      </c>
      <c r="E29">
        <f>SUM(E25:E28)</f>
        <v>769</v>
      </c>
      <c r="F29" s="4">
        <f>SUM(F25:F28)</f>
        <v>-563</v>
      </c>
      <c r="H29" t="s">
        <v>38</v>
      </c>
      <c r="I29">
        <f>'D1'!I29+'D2'!I29+'D3'!I29+'D4'!I29+'D5'!I29</f>
        <v>15</v>
      </c>
      <c r="J29">
        <f>'D1'!J29+'D2'!J29+'D3'!J29+'D4'!J29+'D5'!J29</f>
        <v>5</v>
      </c>
      <c r="K29">
        <f>'D1'!K29+'D2'!K29+'D3'!K29+'D4'!K29+'D5'!K29</f>
        <v>0</v>
      </c>
      <c r="L29">
        <f>'D1'!L29+'D2'!L29+'D3'!L29+'D4'!L29+'D5'!L29</f>
        <v>14</v>
      </c>
      <c r="M29">
        <f t="shared" si="5"/>
        <v>-1</v>
      </c>
    </row>
    <row r="30" spans="1:13" x14ac:dyDescent="0.3">
      <c r="H30" t="s">
        <v>39</v>
      </c>
      <c r="I30">
        <f>'D1'!I30+'D2'!I30+'D3'!I30+'D4'!I30+'D5'!I30</f>
        <v>92</v>
      </c>
      <c r="J30">
        <f>'D1'!J30+'D2'!J30+'D3'!J30+'D4'!J30+'D5'!J30</f>
        <v>26</v>
      </c>
      <c r="K30">
        <f>'D1'!K30+'D2'!K30+'D3'!K30+'D4'!K30+'D5'!K30</f>
        <v>7</v>
      </c>
      <c r="L30">
        <f>'D1'!L30+'D2'!L30+'D3'!L30+'D4'!L30+'D5'!L30</f>
        <v>32</v>
      </c>
      <c r="M30">
        <f t="shared" si="5"/>
        <v>-60</v>
      </c>
    </row>
    <row r="31" spans="1:13" x14ac:dyDescent="0.3">
      <c r="H31" t="s">
        <v>40</v>
      </c>
      <c r="I31">
        <f>'D1'!I31+'D2'!I31+'D3'!I31+'D4'!I31+'D5'!I31</f>
        <v>23</v>
      </c>
      <c r="J31">
        <f>'D1'!J31+'D2'!J31+'D3'!J31+'D4'!J31+'D5'!J31</f>
        <v>12</v>
      </c>
      <c r="K31">
        <f>'D1'!K31+'D2'!K31+'D3'!K31+'D4'!K31+'D5'!K31</f>
        <v>0</v>
      </c>
      <c r="L31">
        <f>'D1'!L31+'D2'!L31+'D3'!L31+'D4'!L31+'D5'!L31</f>
        <v>6</v>
      </c>
      <c r="M31">
        <f t="shared" si="5"/>
        <v>-17</v>
      </c>
    </row>
    <row r="32" spans="1:13" x14ac:dyDescent="0.3">
      <c r="H32" t="s">
        <v>41</v>
      </c>
      <c r="I32">
        <f>'D1'!I32+'D2'!I32+'D3'!I32+'D4'!I32+'D5'!I32</f>
        <v>88</v>
      </c>
      <c r="J32">
        <f>'D1'!J32+'D2'!J32+'D3'!J32+'D4'!J32+'D5'!J32</f>
        <v>28</v>
      </c>
      <c r="K32">
        <f>'D1'!K32+'D2'!K32+'D3'!K32+'D4'!K32+'D5'!K32</f>
        <v>0</v>
      </c>
      <c r="L32">
        <f>'D1'!L32+'D2'!L32+'D3'!L32+'D4'!L32+'D5'!L32</f>
        <v>4</v>
      </c>
      <c r="M32">
        <f t="shared" si="5"/>
        <v>-84</v>
      </c>
    </row>
    <row r="33" spans="1:17" x14ac:dyDescent="0.3">
      <c r="H33" t="s">
        <v>42</v>
      </c>
      <c r="I33">
        <f>'D1'!I33+'D2'!I33+'D3'!I33+'D4'!I33+'D5'!I33</f>
        <v>1114</v>
      </c>
      <c r="J33">
        <f>'D1'!J33+'D2'!J33+'D3'!J33+'D4'!J33+'D5'!J33</f>
        <v>1009</v>
      </c>
      <c r="K33">
        <f>'D1'!K33+'D2'!K33+'D3'!K33+'D4'!K33+'D5'!K33</f>
        <v>1144</v>
      </c>
      <c r="L33">
        <f>'D1'!L33+'D2'!L33+'D3'!L33+'D4'!L33+'D5'!L33</f>
        <v>672</v>
      </c>
      <c r="M33">
        <f t="shared" si="5"/>
        <v>-442</v>
      </c>
    </row>
    <row r="34" spans="1:17" x14ac:dyDescent="0.3">
      <c r="H34" t="s">
        <v>22</v>
      </c>
      <c r="I34">
        <f>'D1'!I34+'D2'!I34+'D3'!I34+'D4'!I34+'D5'!I34</f>
        <v>1332</v>
      </c>
      <c r="J34">
        <f>'D1'!J34+'D2'!J34+'D3'!J34+'D4'!J34+'D5'!J34</f>
        <v>1083</v>
      </c>
      <c r="K34">
        <f>'D1'!K34+'D2'!K34+'D3'!K34+'D4'!K34+'D5'!K34</f>
        <v>1158</v>
      </c>
      <c r="L34">
        <f>'D1'!L34+'D2'!L34+'D3'!L34+'D4'!L34+'D5'!L34</f>
        <v>769</v>
      </c>
      <c r="M34">
        <f t="shared" si="5"/>
        <v>-563</v>
      </c>
    </row>
    <row r="36" spans="1:17" x14ac:dyDescent="0.3">
      <c r="A36" t="s">
        <v>15</v>
      </c>
      <c r="B36">
        <f>'D1'!B36+'D2'!B36+'D3'!B36+'D4'!B36+'D5'!B36</f>
        <v>0</v>
      </c>
      <c r="C36">
        <f>'D1'!C36+'D2'!C36+'D3'!C36+'D4'!C36+'D5'!C36</f>
        <v>0</v>
      </c>
      <c r="D36">
        <f>'D1'!D36+'D2'!D36+'D3'!D36+'D4'!D36+'D5'!D36</f>
        <v>0</v>
      </c>
      <c r="E36">
        <f>'D1'!E36+'D2'!E36+'D3'!E36+'D4'!E36+'D5'!E36</f>
        <v>0</v>
      </c>
      <c r="F36">
        <f>E36-B36</f>
        <v>0</v>
      </c>
      <c r="H36" t="s">
        <v>43</v>
      </c>
      <c r="I36">
        <f>'D1'!I36+'D2'!I36+'D3'!I5+'D4'!I36+'D5'!I5</f>
        <v>0</v>
      </c>
      <c r="J36">
        <f>'D1'!J36+'D2'!J36+'D3'!J5+'D4'!J36+'D5'!J5</f>
        <v>0</v>
      </c>
      <c r="K36">
        <f>'D1'!K36+'D2'!K36+'D3'!K5+'D4'!K36+'D5'!K5</f>
        <v>0</v>
      </c>
      <c r="L36">
        <f>'D1'!L36+'D2'!L36+'D3'!L5+'D4'!L36+'D5'!L5</f>
        <v>0</v>
      </c>
      <c r="M36">
        <f>'D1'!M36+'D2'!M36+'D3'!M5+'D4'!M36+'D5'!M5</f>
        <v>0</v>
      </c>
    </row>
    <row r="37" spans="1:17" x14ac:dyDescent="0.3">
      <c r="A37" t="s">
        <v>16</v>
      </c>
      <c r="B37">
        <f>'D1'!B37+'D2'!B37+'D3'!B37+'D4'!B37+'D5'!B37</f>
        <v>0</v>
      </c>
      <c r="C37">
        <f>'D1'!C37+'D2'!C37+'D3'!C37+'D4'!C37+'D5'!C37</f>
        <v>0</v>
      </c>
      <c r="D37">
        <f>'D1'!D37+'D2'!D37+'D3'!D37+'D4'!D37+'D5'!D37</f>
        <v>0</v>
      </c>
      <c r="E37">
        <f>'D1'!E37+'D2'!E37+'D3'!E37+'D4'!E37+'D5'!E37</f>
        <v>0</v>
      </c>
      <c r="F37">
        <f t="shared" ref="F37:F39" si="6">E37-B37</f>
        <v>0</v>
      </c>
      <c r="H37" t="s">
        <v>44</v>
      </c>
      <c r="I37">
        <f>'D1'!I37+'D2'!I37+'D3'!I6+'D4'!I37+'D5'!I6</f>
        <v>0</v>
      </c>
      <c r="J37">
        <f>'D1'!J37+'D2'!J37+'D3'!J6+'D4'!J37+'D5'!J6</f>
        <v>0</v>
      </c>
      <c r="K37">
        <f>'D1'!K37+'D2'!K37+'D3'!K6+'D4'!K37+'D5'!K6</f>
        <v>0</v>
      </c>
      <c r="L37">
        <f>'D1'!L37+'D2'!L37+'D3'!L6+'D4'!L37+'D5'!L6</f>
        <v>0</v>
      </c>
      <c r="M37">
        <f>'D1'!M37+'D2'!M37+'D3'!M6+'D4'!M37+'D5'!M6</f>
        <v>0</v>
      </c>
    </row>
    <row r="38" spans="1:17" x14ac:dyDescent="0.3">
      <c r="A38" t="s">
        <v>17</v>
      </c>
      <c r="B38">
        <f>'D1'!B38+'D2'!B38+'D3'!B38+'D4'!B38+'D5'!B38</f>
        <v>280</v>
      </c>
      <c r="C38">
        <f>'D1'!C38+'D2'!C38+'D3'!C38+'D4'!C38+'D5'!C38</f>
        <v>205</v>
      </c>
      <c r="D38">
        <f>'D1'!D38+'D2'!D38+'D3'!D38+'D4'!D38+'D5'!D38</f>
        <v>187</v>
      </c>
      <c r="E38">
        <f>'D1'!E38+'D2'!E38+'D3'!E38+'D4'!E38+'D5'!E38</f>
        <v>162</v>
      </c>
      <c r="F38">
        <f t="shared" si="6"/>
        <v>-118</v>
      </c>
      <c r="H38" t="s">
        <v>45</v>
      </c>
      <c r="I38">
        <f>'D1'!I38+'D2'!I38+'D3'!I7+'D4'!I38+'D5'!I7</f>
        <v>13</v>
      </c>
      <c r="J38">
        <f>'D1'!J38+'D2'!J38+'D3'!J7+'D4'!J38+'D5'!J7</f>
        <v>4</v>
      </c>
      <c r="K38">
        <f>'D1'!K38+'D2'!K38+'D3'!K7+'D4'!K38+'D5'!K7</f>
        <v>0</v>
      </c>
      <c r="L38">
        <f>'D1'!L38+'D2'!L38+'D3'!L7+'D4'!L38+'D5'!L7</f>
        <v>0</v>
      </c>
      <c r="M38">
        <f>'D1'!M38+'D2'!M38+'D3'!M7+'D4'!M38+'D5'!M7</f>
        <v>-13</v>
      </c>
    </row>
    <row r="39" spans="1:17" x14ac:dyDescent="0.3">
      <c r="A39" t="s">
        <v>18</v>
      </c>
      <c r="B39">
        <f>'D1'!B39+'D2'!B39+'D3'!B39+'D4'!B39+'D5'!B39</f>
        <v>348</v>
      </c>
      <c r="C39">
        <f>'D1'!C39+'D2'!C39+'D3'!C39+'D4'!C39+'D5'!C39</f>
        <v>256</v>
      </c>
      <c r="D39">
        <f>'D1'!D39+'D2'!D39+'D3'!D39+'D4'!D39+'D5'!D39</f>
        <v>366</v>
      </c>
      <c r="E39">
        <f>'D1'!E39+'D2'!E39+'D3'!E39+'D4'!E39+'D5'!E39</f>
        <v>376</v>
      </c>
      <c r="F39">
        <f t="shared" si="6"/>
        <v>28</v>
      </c>
      <c r="H39" t="s">
        <v>46</v>
      </c>
      <c r="I39">
        <f>'D1'!I39+'D2'!I39+'D3'!I8+'D4'!I39+'D5'!I8</f>
        <v>58</v>
      </c>
      <c r="J39">
        <f>'D1'!J39+'D2'!J39+'D3'!J8+'D4'!J39+'D5'!J8</f>
        <v>11</v>
      </c>
      <c r="K39">
        <f>'D1'!K39+'D2'!K39+'D3'!K8+'D4'!K39+'D5'!K8</f>
        <v>22</v>
      </c>
      <c r="L39">
        <f>'D1'!L39+'D2'!L39+'D3'!L8+'D4'!L39+'D5'!L8</f>
        <v>12</v>
      </c>
      <c r="M39">
        <f>'D1'!M39+'D2'!M39+'D3'!M8+'D4'!M39+'D5'!M8</f>
        <v>-46</v>
      </c>
    </row>
    <row r="40" spans="1:17" x14ac:dyDescent="0.3">
      <c r="A40" t="s">
        <v>22</v>
      </c>
      <c r="B40">
        <f>SUM(B36:B39)</f>
        <v>628</v>
      </c>
      <c r="C40">
        <f>SUM(C36:C39)</f>
        <v>461</v>
      </c>
      <c r="D40">
        <f>SUM(D36:D39)</f>
        <v>553</v>
      </c>
      <c r="E40">
        <f>SUM(E36:E39)</f>
        <v>538</v>
      </c>
      <c r="F40" s="4">
        <f>SUM(F36:F39)</f>
        <v>-90</v>
      </c>
      <c r="H40" t="s">
        <v>47</v>
      </c>
      <c r="I40">
        <f>'D1'!I40+'D2'!I40+'D3'!I9+'D4'!I40+'D5'!I9</f>
        <v>67</v>
      </c>
      <c r="J40">
        <f>'D1'!J40+'D2'!J40+'D3'!J9+'D4'!J40+'D5'!J9</f>
        <v>4</v>
      </c>
      <c r="K40">
        <f>'D1'!K40+'D2'!K40+'D3'!K9+'D4'!K40+'D5'!K9</f>
        <v>34</v>
      </c>
      <c r="L40">
        <f>'D1'!L40+'D2'!L40+'D3'!L9+'D4'!L40+'D5'!L9</f>
        <v>16</v>
      </c>
      <c r="M40">
        <f>'D1'!M40+'D2'!M40+'D3'!M9+'D4'!M40+'D5'!M9</f>
        <v>-51</v>
      </c>
    </row>
    <row r="41" spans="1:17" x14ac:dyDescent="0.3">
      <c r="H41" t="s">
        <v>48</v>
      </c>
      <c r="I41">
        <f>'D1'!I41+'D2'!I41+'D3'!I10+'D4'!I41+'D5'!I10</f>
        <v>85</v>
      </c>
      <c r="J41">
        <f>'D1'!J41+'D2'!J41+'D3'!J10+'D4'!J41+'D5'!J10</f>
        <v>26</v>
      </c>
      <c r="K41">
        <f>'D1'!K41+'D2'!K41+'D3'!K10+'D4'!K41+'D5'!K10</f>
        <v>64</v>
      </c>
      <c r="L41">
        <f>'D1'!L41+'D2'!L41+'D3'!L10+'D4'!L41+'D5'!L10</f>
        <v>31</v>
      </c>
      <c r="M41">
        <f>'D1'!M41+'D2'!M41+'D3'!M10+'D4'!M41+'D5'!M10</f>
        <v>-54</v>
      </c>
    </row>
    <row r="42" spans="1:17" x14ac:dyDescent="0.3">
      <c r="A42" t="s">
        <v>86</v>
      </c>
      <c r="B42">
        <f>B29+B40</f>
        <v>1960</v>
      </c>
      <c r="C42">
        <f t="shared" ref="C42:E42" si="7">C29+C40</f>
        <v>1544</v>
      </c>
      <c r="D42">
        <f>D29+D40</f>
        <v>1711</v>
      </c>
      <c r="E42">
        <f t="shared" si="7"/>
        <v>1307</v>
      </c>
      <c r="F42">
        <f>F29+F40</f>
        <v>-653</v>
      </c>
      <c r="H42" t="s">
        <v>49</v>
      </c>
      <c r="I42">
        <f>'D1'!I42+'D2'!I42+'D3'!I11+'D4'!I42+'D5'!I11</f>
        <v>204</v>
      </c>
      <c r="J42">
        <f>'D1'!J42+'D2'!J42+'D3'!J11+'D4'!J42+'D5'!J11</f>
        <v>70</v>
      </c>
      <c r="K42">
        <f>'D1'!K42+'D2'!K42+'D3'!K11+'D4'!K42+'D5'!K11</f>
        <v>220</v>
      </c>
      <c r="L42">
        <f>'D1'!L42+'D2'!L42+'D3'!L11+'D4'!L42+'D5'!L11</f>
        <v>32</v>
      </c>
      <c r="M42">
        <f>'D1'!M42+'D2'!M42+'D3'!M11+'D4'!M42+'D5'!M11</f>
        <v>-172</v>
      </c>
    </row>
    <row r="43" spans="1:17" x14ac:dyDescent="0.3">
      <c r="H43" t="s">
        <v>50</v>
      </c>
      <c r="I43">
        <f>'D1'!I43+'D2'!I43+'D3'!I12+'D4'!I43+'D5'!I12</f>
        <v>381</v>
      </c>
      <c r="J43">
        <f>'D1'!J43+'D2'!J43+'D3'!J12+'D4'!J43+'D5'!J12</f>
        <v>94</v>
      </c>
      <c r="K43">
        <f>'D1'!K43+'D2'!K43+'D3'!K12+'D4'!K43+'D5'!K12</f>
        <v>341</v>
      </c>
      <c r="L43">
        <f>'D1'!L43+'D2'!L43+'D3'!L12+'D4'!L43+'D5'!L12</f>
        <v>93</v>
      </c>
      <c r="M43">
        <f>'D1'!M43+'D2'!M43+'D3'!M12+'D4'!M43+'D5'!M12</f>
        <v>-288</v>
      </c>
    </row>
    <row r="44" spans="1:17" x14ac:dyDescent="0.3">
      <c r="H44" t="s">
        <v>51</v>
      </c>
      <c r="I44">
        <f>'D1'!I44+'D2'!I44+'D3'!I13+'D4'!I44+'D5'!I13</f>
        <v>251</v>
      </c>
      <c r="J44">
        <f>'D1'!J44+'D2'!J44+'D3'!J13+'D4'!J44+'D5'!J13</f>
        <v>174</v>
      </c>
      <c r="K44">
        <f>'D1'!K44+'D2'!K44+'D3'!K13+'D4'!K44+'D5'!K13</f>
        <v>351</v>
      </c>
      <c r="L44">
        <f>'D1'!L44+'D2'!L44+'D3'!L13+'D4'!L44+'D5'!L13</f>
        <v>365</v>
      </c>
      <c r="M44">
        <f>'D1'!M44+'D2'!M44+'D3'!M13+'D4'!M44+'D5'!M13</f>
        <v>114</v>
      </c>
    </row>
    <row r="45" spans="1:17" x14ac:dyDescent="0.3">
      <c r="H45" t="s">
        <v>22</v>
      </c>
      <c r="I45">
        <f>'D1'!I45+'D2'!I45+'D3'!I14+'D4'!I45+'D5'!I14</f>
        <v>331</v>
      </c>
      <c r="J45">
        <f>'D1'!J45+'D2'!J45+'D3'!J14+'D4'!J45+'D5'!J14</f>
        <v>217</v>
      </c>
      <c r="K45">
        <f>'D1'!K45+'D2'!K45+'D3'!K14+'D4'!K45+'D5'!K14</f>
        <v>386</v>
      </c>
      <c r="L45">
        <f>'D1'!L45+'D2'!L45+'D3'!L14+'D4'!L45+'D5'!L14</f>
        <v>395</v>
      </c>
      <c r="M45">
        <f>'D1'!M45+'D2'!M45+'D3'!M14+'D4'!M45+'D5'!M14</f>
        <v>64</v>
      </c>
    </row>
    <row r="48" spans="1:17" x14ac:dyDescent="0.3">
      <c r="A48" t="s">
        <v>52</v>
      </c>
      <c r="B48">
        <f>B9+B18+B29+B40</f>
        <v>10084</v>
      </c>
      <c r="C48">
        <f t="shared" ref="C48:E48" si="8">C9+C18+C29+C40</f>
        <v>5739</v>
      </c>
      <c r="D48">
        <f t="shared" si="8"/>
        <v>5681</v>
      </c>
      <c r="E48">
        <f t="shared" si="8"/>
        <v>4426</v>
      </c>
      <c r="F48">
        <f>E48-B48</f>
        <v>-5658</v>
      </c>
      <c r="H48" s="7" t="s">
        <v>77</v>
      </c>
      <c r="I48" s="7">
        <v>2023</v>
      </c>
      <c r="J48" s="7">
        <v>2024</v>
      </c>
      <c r="K48" s="7">
        <v>2025</v>
      </c>
      <c r="L48" s="7">
        <v>2026</v>
      </c>
      <c r="M48" s="12" t="s">
        <v>117</v>
      </c>
      <c r="N48" s="7">
        <v>2023</v>
      </c>
      <c r="O48" s="7">
        <v>2024</v>
      </c>
      <c r="P48" s="7">
        <v>2025</v>
      </c>
      <c r="Q48" s="7">
        <v>2026</v>
      </c>
    </row>
    <row r="49" spans="8:17" x14ac:dyDescent="0.3">
      <c r="H49" s="7" t="s">
        <v>78</v>
      </c>
      <c r="I49" s="8">
        <f t="shared" ref="I49:I55" si="9">I5+I14</f>
        <v>0</v>
      </c>
      <c r="J49" s="8">
        <f t="shared" ref="J49:L49" si="10">J5+J14</f>
        <v>0</v>
      </c>
      <c r="K49" s="8">
        <f t="shared" si="10"/>
        <v>0</v>
      </c>
      <c r="L49" s="8">
        <f t="shared" si="10"/>
        <v>0</v>
      </c>
      <c r="M49" s="12"/>
      <c r="N49" s="5">
        <f>I49*100/B48</f>
        <v>0</v>
      </c>
      <c r="O49" s="5">
        <f t="shared" ref="O49:Q49" si="11">J49*100/C48</f>
        <v>0</v>
      </c>
      <c r="P49" s="5">
        <f t="shared" si="11"/>
        <v>0</v>
      </c>
      <c r="Q49" s="5">
        <f t="shared" si="11"/>
        <v>0</v>
      </c>
    </row>
    <row r="50" spans="8:17" x14ac:dyDescent="0.3">
      <c r="H50" s="7" t="s">
        <v>79</v>
      </c>
      <c r="I50" s="8">
        <f t="shared" si="9"/>
        <v>20</v>
      </c>
      <c r="J50" s="8">
        <f t="shared" ref="J50:L50" si="12">J6+J15</f>
        <v>15</v>
      </c>
      <c r="K50" s="8">
        <f t="shared" si="12"/>
        <v>17</v>
      </c>
      <c r="L50" s="8">
        <f t="shared" si="12"/>
        <v>31</v>
      </c>
      <c r="M50" s="12"/>
      <c r="N50" s="5">
        <f>I50*100/B48</f>
        <v>0.19833399444664815</v>
      </c>
      <c r="O50" s="5">
        <f t="shared" ref="O50:Q50" si="13">J50*100/C48</f>
        <v>0.26136957658128596</v>
      </c>
      <c r="P50" s="5">
        <f t="shared" si="13"/>
        <v>0.29924309100510471</v>
      </c>
      <c r="Q50" s="5">
        <f t="shared" si="13"/>
        <v>0.7004066877541798</v>
      </c>
    </row>
    <row r="51" spans="8:17" x14ac:dyDescent="0.3">
      <c r="H51" s="7" t="s">
        <v>80</v>
      </c>
      <c r="I51" s="8">
        <f t="shared" si="9"/>
        <v>419</v>
      </c>
      <c r="J51" s="8">
        <f t="shared" ref="J51:L51" si="14">J7+J16</f>
        <v>221</v>
      </c>
      <c r="K51" s="8">
        <f t="shared" si="14"/>
        <v>131</v>
      </c>
      <c r="L51" s="8">
        <f t="shared" si="14"/>
        <v>174</v>
      </c>
      <c r="M51" s="12"/>
      <c r="N51" s="5">
        <f>I51*100/B48</f>
        <v>4.1550971836572792</v>
      </c>
      <c r="O51" s="5">
        <f t="shared" ref="O51:Q51" si="15">J51*100/C48</f>
        <v>3.8508450949642796</v>
      </c>
      <c r="P51" s="5">
        <f t="shared" si="15"/>
        <v>2.3059320542158073</v>
      </c>
      <c r="Q51" s="5">
        <f t="shared" si="15"/>
        <v>3.931314957071848</v>
      </c>
    </row>
    <row r="52" spans="8:17" x14ac:dyDescent="0.3">
      <c r="H52" s="7" t="s">
        <v>81</v>
      </c>
      <c r="I52" s="8">
        <f t="shared" si="9"/>
        <v>865</v>
      </c>
      <c r="J52" s="8">
        <f t="shared" ref="J52:L52" si="16">J8+J17</f>
        <v>477</v>
      </c>
      <c r="K52" s="8">
        <f t="shared" si="16"/>
        <v>439</v>
      </c>
      <c r="L52" s="8">
        <f t="shared" si="16"/>
        <v>374</v>
      </c>
      <c r="M52" s="12"/>
      <c r="N52" s="5">
        <f>I52*100/B48</f>
        <v>8.5779452598175325</v>
      </c>
      <c r="O52" s="5">
        <f t="shared" ref="O52:Q52" si="17">J52*100/C48</f>
        <v>8.3115525352848927</v>
      </c>
      <c r="P52" s="5">
        <f t="shared" si="17"/>
        <v>7.7275127618377049</v>
      </c>
      <c r="Q52" s="5">
        <f t="shared" si="17"/>
        <v>8.450067781292363</v>
      </c>
    </row>
    <row r="53" spans="8:17" x14ac:dyDescent="0.3">
      <c r="H53" s="7" t="s">
        <v>82</v>
      </c>
      <c r="I53" s="8">
        <f t="shared" si="9"/>
        <v>1828</v>
      </c>
      <c r="J53" s="8">
        <f t="shared" ref="J53:L53" si="18">J9+J18</f>
        <v>767</v>
      </c>
      <c r="K53" s="8">
        <f t="shared" si="18"/>
        <v>525</v>
      </c>
      <c r="L53" s="8">
        <f t="shared" si="18"/>
        <v>582</v>
      </c>
      <c r="M53" s="12"/>
      <c r="N53" s="5">
        <f>I53*100/B48</f>
        <v>18.12772709242364</v>
      </c>
      <c r="O53" s="5">
        <f t="shared" ref="O53:Q53" si="19">J53*100/C48</f>
        <v>13.364697682523088</v>
      </c>
      <c r="P53" s="5">
        <f t="shared" si="19"/>
        <v>9.2413307516282348</v>
      </c>
      <c r="Q53" s="5">
        <f t="shared" si="19"/>
        <v>13.1495707184817</v>
      </c>
    </row>
    <row r="54" spans="8:17" x14ac:dyDescent="0.3">
      <c r="H54" s="7" t="s">
        <v>83</v>
      </c>
      <c r="I54" s="8">
        <f t="shared" si="9"/>
        <v>2231</v>
      </c>
      <c r="J54" s="8">
        <f t="shared" ref="J54:L54" si="20">J10+J19</f>
        <v>900</v>
      </c>
      <c r="K54" s="8">
        <f t="shared" si="20"/>
        <v>792</v>
      </c>
      <c r="L54" s="8">
        <f t="shared" si="20"/>
        <v>760</v>
      </c>
      <c r="M54" s="12"/>
      <c r="N54" s="5">
        <f>I54*100/B48</f>
        <v>22.124157080523602</v>
      </c>
      <c r="O54" s="5">
        <f t="shared" ref="O54:Q54" si="21">J54*100/C48</f>
        <v>15.682174594877157</v>
      </c>
      <c r="P54" s="5">
        <f t="shared" si="21"/>
        <v>13.94120753388488</v>
      </c>
      <c r="Q54" s="5">
        <f t="shared" si="21"/>
        <v>17.171260732037958</v>
      </c>
    </row>
    <row r="55" spans="8:17" x14ac:dyDescent="0.3">
      <c r="H55" s="7" t="s">
        <v>84</v>
      </c>
      <c r="I55" s="8">
        <f t="shared" si="9"/>
        <v>2884</v>
      </c>
      <c r="J55" s="8">
        <f t="shared" ref="J55:L55" si="22">J11+J20</f>
        <v>1898</v>
      </c>
      <c r="K55" s="8">
        <f t="shared" si="22"/>
        <v>2206</v>
      </c>
      <c r="L55" s="8">
        <f t="shared" si="22"/>
        <v>1219</v>
      </c>
      <c r="M55" s="12"/>
      <c r="N55" s="5">
        <f>I55*100/B48</f>
        <v>28.599761999206663</v>
      </c>
      <c r="O55" s="5">
        <f t="shared" ref="O55:Q55" si="23">J55*100/C48</f>
        <v>33.071963756752048</v>
      </c>
      <c r="P55" s="5">
        <f t="shared" si="23"/>
        <v>38.831191691603593</v>
      </c>
      <c r="Q55" s="5">
        <f t="shared" si="23"/>
        <v>27.54179846362404</v>
      </c>
    </row>
    <row r="57" spans="8:17" x14ac:dyDescent="0.3">
      <c r="H57" t="s">
        <v>22</v>
      </c>
      <c r="I57">
        <f>SUM(I49:I55)</f>
        <v>8247</v>
      </c>
      <c r="J57">
        <f t="shared" ref="J57:L57" si="24">SUM(J49:J55)</f>
        <v>4278</v>
      </c>
      <c r="K57">
        <f t="shared" si="24"/>
        <v>4110</v>
      </c>
      <c r="L57">
        <f t="shared" si="24"/>
        <v>3140</v>
      </c>
      <c r="M57" s="5"/>
      <c r="N57" s="5">
        <f>SUM(N49:N55)</f>
        <v>81.783022610075363</v>
      </c>
      <c r="O57" s="5">
        <f t="shared" ref="O57:Q57" si="25">SUM(O49:O55)</f>
        <v>74.542603240982743</v>
      </c>
      <c r="P57" s="5">
        <f t="shared" si="25"/>
        <v>72.346417884175324</v>
      </c>
      <c r="Q57" s="5">
        <f t="shared" si="25"/>
        <v>70.944419340262087</v>
      </c>
    </row>
    <row r="64" spans="8:17" x14ac:dyDescent="0.3">
      <c r="H64" s="6" t="s">
        <v>76</v>
      </c>
      <c r="I64" s="6">
        <v>2023</v>
      </c>
      <c r="J64" s="6">
        <v>2024</v>
      </c>
      <c r="K64" s="6">
        <v>2025</v>
      </c>
      <c r="L64" s="6">
        <v>2026</v>
      </c>
      <c r="M64" s="13" t="s">
        <v>117</v>
      </c>
      <c r="N64" s="6">
        <v>2023</v>
      </c>
      <c r="O64" s="6">
        <v>2024</v>
      </c>
      <c r="P64" s="6">
        <v>2025</v>
      </c>
      <c r="Q64" s="6">
        <v>2026</v>
      </c>
    </row>
    <row r="65" spans="8:17" x14ac:dyDescent="0.3">
      <c r="H65" s="6" t="s">
        <v>67</v>
      </c>
      <c r="I65">
        <f>I25+I36</f>
        <v>0</v>
      </c>
      <c r="J65">
        <f t="shared" ref="J65:L65" si="26">J25+J36</f>
        <v>0</v>
      </c>
      <c r="K65">
        <f t="shared" si="26"/>
        <v>3</v>
      </c>
      <c r="L65">
        <f t="shared" si="26"/>
        <v>23</v>
      </c>
      <c r="M65" s="13"/>
      <c r="N65" s="5">
        <f>I65*100/B48</f>
        <v>0</v>
      </c>
      <c r="O65" s="5">
        <f t="shared" ref="O65:P65" si="27">J65*100/C48</f>
        <v>0</v>
      </c>
      <c r="P65" s="5">
        <f t="shared" si="27"/>
        <v>5.2807604295018483E-2</v>
      </c>
      <c r="Q65" s="5">
        <f>L65*100/E48</f>
        <v>0.5196565747853592</v>
      </c>
    </row>
    <row r="66" spans="8:17" x14ac:dyDescent="0.3">
      <c r="H66" s="6" t="s">
        <v>68</v>
      </c>
      <c r="I66">
        <f t="shared" ref="I66:L73" si="28">I26+I37</f>
        <v>0</v>
      </c>
      <c r="J66">
        <f t="shared" si="28"/>
        <v>2</v>
      </c>
      <c r="K66">
        <f t="shared" si="28"/>
        <v>0</v>
      </c>
      <c r="L66">
        <f t="shared" si="28"/>
        <v>0</v>
      </c>
      <c r="M66" s="13"/>
      <c r="N66" s="5">
        <f>I66*100/B48</f>
        <v>0</v>
      </c>
      <c r="O66" s="5">
        <f t="shared" ref="O66:Q66" si="29">J66*100/C48</f>
        <v>3.484927687750479E-2</v>
      </c>
      <c r="P66" s="5">
        <f t="shared" si="29"/>
        <v>0</v>
      </c>
      <c r="Q66" s="5">
        <f t="shared" si="29"/>
        <v>0</v>
      </c>
    </row>
    <row r="67" spans="8:17" x14ac:dyDescent="0.3">
      <c r="H67" s="6" t="s">
        <v>69</v>
      </c>
      <c r="I67">
        <f t="shared" si="28"/>
        <v>13</v>
      </c>
      <c r="J67">
        <f t="shared" si="28"/>
        <v>4</v>
      </c>
      <c r="K67">
        <f t="shared" si="28"/>
        <v>4</v>
      </c>
      <c r="L67">
        <f t="shared" si="28"/>
        <v>10</v>
      </c>
      <c r="M67" s="13"/>
      <c r="N67" s="5">
        <f>I67*100/B48</f>
        <v>0.12891709639032131</v>
      </c>
      <c r="O67" s="5">
        <f t="shared" ref="O67:Q67" si="30">J67*100/C48</f>
        <v>6.9698553755009579E-2</v>
      </c>
      <c r="P67" s="5">
        <f t="shared" si="30"/>
        <v>7.0410139060024649E-2</v>
      </c>
      <c r="Q67" s="5">
        <f t="shared" si="30"/>
        <v>0.22593764121102575</v>
      </c>
    </row>
    <row r="68" spans="8:17" x14ac:dyDescent="0.3">
      <c r="H68" s="6" t="s">
        <v>70</v>
      </c>
      <c r="I68">
        <f t="shared" si="28"/>
        <v>58</v>
      </c>
      <c r="J68">
        <f t="shared" si="28"/>
        <v>12</v>
      </c>
      <c r="K68">
        <f t="shared" si="28"/>
        <v>22</v>
      </c>
      <c r="L68">
        <f t="shared" si="28"/>
        <v>20</v>
      </c>
      <c r="M68" s="13"/>
      <c r="N68" s="5">
        <f>I68*100/B48</f>
        <v>0.57516858389527969</v>
      </c>
      <c r="O68" s="5">
        <f t="shared" ref="O68:Q68" si="31">J68*100/C48</f>
        <v>0.20909566126502874</v>
      </c>
      <c r="P68" s="5">
        <f t="shared" si="31"/>
        <v>0.38725576483013552</v>
      </c>
      <c r="Q68" s="5">
        <f t="shared" si="31"/>
        <v>0.45187528242205149</v>
      </c>
    </row>
    <row r="69" spans="8:17" x14ac:dyDescent="0.3">
      <c r="H69" s="6" t="s">
        <v>71</v>
      </c>
      <c r="I69">
        <f t="shared" si="28"/>
        <v>82</v>
      </c>
      <c r="J69">
        <f t="shared" si="28"/>
        <v>9</v>
      </c>
      <c r="K69">
        <f t="shared" si="28"/>
        <v>34</v>
      </c>
      <c r="L69">
        <f t="shared" si="28"/>
        <v>30</v>
      </c>
      <c r="M69" s="13"/>
      <c r="N69" s="5">
        <f>I69*100/B48</f>
        <v>0.81316937723125748</v>
      </c>
      <c r="O69" s="5">
        <f t="shared" ref="O69:Q69" si="32">J69*100/C48</f>
        <v>0.15682174594877157</v>
      </c>
      <c r="P69" s="5">
        <f t="shared" si="32"/>
        <v>0.59848618201020942</v>
      </c>
      <c r="Q69" s="5">
        <f t="shared" si="32"/>
        <v>0.67781292363307732</v>
      </c>
    </row>
    <row r="70" spans="8:17" x14ac:dyDescent="0.3">
      <c r="H70" s="6" t="s">
        <v>72</v>
      </c>
      <c r="I70">
        <f t="shared" si="28"/>
        <v>177</v>
      </c>
      <c r="J70">
        <f t="shared" si="28"/>
        <v>52</v>
      </c>
      <c r="K70">
        <f t="shared" si="28"/>
        <v>71</v>
      </c>
      <c r="L70">
        <f t="shared" si="28"/>
        <v>63</v>
      </c>
      <c r="M70" s="13"/>
      <c r="N70" s="5">
        <f>I70*100/B48</f>
        <v>1.7552558508528362</v>
      </c>
      <c r="O70" s="5">
        <f t="shared" ref="O70:Q70" si="33">J70*100/C48</f>
        <v>0.90608119881512461</v>
      </c>
      <c r="P70" s="5">
        <f t="shared" si="33"/>
        <v>1.2497799683154374</v>
      </c>
      <c r="Q70" s="5">
        <f t="shared" si="33"/>
        <v>1.4234071396294623</v>
      </c>
    </row>
    <row r="71" spans="8:17" x14ac:dyDescent="0.3">
      <c r="H71" s="6" t="s">
        <v>73</v>
      </c>
      <c r="I71">
        <f t="shared" si="28"/>
        <v>227</v>
      </c>
      <c r="J71">
        <f t="shared" si="28"/>
        <v>82</v>
      </c>
      <c r="K71">
        <f t="shared" si="28"/>
        <v>220</v>
      </c>
      <c r="L71">
        <f t="shared" si="28"/>
        <v>38</v>
      </c>
      <c r="M71" s="13"/>
      <c r="N71" s="5">
        <f>I71*100/B48</f>
        <v>2.2510908369694564</v>
      </c>
      <c r="O71" s="5">
        <f t="shared" ref="O71:Q71" si="34">J71*100/C48</f>
        <v>1.4288203519776965</v>
      </c>
      <c r="P71" s="5">
        <f t="shared" si="34"/>
        <v>3.8725576483013553</v>
      </c>
      <c r="Q71" s="5">
        <f t="shared" si="34"/>
        <v>0.85856303660189792</v>
      </c>
    </row>
    <row r="72" spans="8:17" x14ac:dyDescent="0.3">
      <c r="H72" s="6" t="s">
        <v>74</v>
      </c>
      <c r="I72">
        <f t="shared" si="28"/>
        <v>469</v>
      </c>
      <c r="J72">
        <f t="shared" si="28"/>
        <v>122</v>
      </c>
      <c r="K72">
        <f t="shared" si="28"/>
        <v>341</v>
      </c>
      <c r="L72">
        <f t="shared" si="28"/>
        <v>97</v>
      </c>
      <c r="M72" s="13"/>
      <c r="N72" s="5">
        <f>I72*100/B48</f>
        <v>4.650932169773899</v>
      </c>
      <c r="O72" s="5">
        <f t="shared" ref="O72:Q72" si="35">J72*100/C48</f>
        <v>2.1258058895277925</v>
      </c>
      <c r="P72" s="5">
        <f t="shared" si="35"/>
        <v>6.0024643548671008</v>
      </c>
      <c r="Q72" s="5">
        <f t="shared" si="35"/>
        <v>2.1915951197469496</v>
      </c>
    </row>
    <row r="73" spans="8:17" x14ac:dyDescent="0.3">
      <c r="H73" s="6" t="s">
        <v>75</v>
      </c>
      <c r="I73">
        <f t="shared" si="28"/>
        <v>1365</v>
      </c>
      <c r="J73">
        <f t="shared" si="28"/>
        <v>1183</v>
      </c>
      <c r="K73">
        <f t="shared" si="28"/>
        <v>1495</v>
      </c>
      <c r="L73">
        <f t="shared" si="28"/>
        <v>1037</v>
      </c>
      <c r="M73" s="13"/>
      <c r="N73" s="5">
        <f>I73*100/B48</f>
        <v>13.536295120983736</v>
      </c>
      <c r="O73" s="5">
        <f t="shared" ref="O73:Q73" si="36">J73*100/C48</f>
        <v>20.613347273044084</v>
      </c>
      <c r="P73" s="5">
        <f t="shared" si="36"/>
        <v>26.315789473684209</v>
      </c>
      <c r="Q73" s="5">
        <f t="shared" si="36"/>
        <v>23.429733393583373</v>
      </c>
    </row>
    <row r="75" spans="8:17" x14ac:dyDescent="0.3">
      <c r="H75" t="s">
        <v>118</v>
      </c>
      <c r="I75">
        <f>SUM(I65:I73)</f>
        <v>2391</v>
      </c>
      <c r="J75">
        <f t="shared" ref="J75:L75" si="37">SUM(J65:J73)</f>
        <v>1466</v>
      </c>
      <c r="K75">
        <f t="shared" si="37"/>
        <v>2190</v>
      </c>
      <c r="L75">
        <f t="shared" si="37"/>
        <v>1318</v>
      </c>
      <c r="N75" s="5">
        <f>SUM(N67:N73)</f>
        <v>23.710829036096786</v>
      </c>
      <c r="O75" s="5">
        <f t="shared" ref="O75:Q75" si="38">SUM(O67:O73)</f>
        <v>25.509670674333506</v>
      </c>
      <c r="P75" s="5">
        <f t="shared" si="38"/>
        <v>38.496743531068475</v>
      </c>
      <c r="Q75" s="5">
        <f t="shared" si="38"/>
        <v>29.258924536827838</v>
      </c>
    </row>
  </sheetData>
  <mergeCells count="4">
    <mergeCell ref="A1:F1"/>
    <mergeCell ref="H1:M1"/>
    <mergeCell ref="M48:M55"/>
    <mergeCell ref="M64:M73"/>
  </mergeCells>
  <conditionalFormatting sqref="C9">
    <cfRule type="cellIs" dxfId="559" priority="65" operator="greaterThan">
      <formula>$B$9</formula>
    </cfRule>
    <cfRule type="cellIs" dxfId="558" priority="64" operator="lessThan">
      <formula>$B$9</formula>
    </cfRule>
  </conditionalFormatting>
  <conditionalFormatting sqref="C18">
    <cfRule type="cellIs" dxfId="557" priority="58" operator="lessThan">
      <formula>$B$9</formula>
    </cfRule>
    <cfRule type="cellIs" dxfId="556" priority="57" operator="greaterThan">
      <formula>$B$18</formula>
    </cfRule>
    <cfRule type="cellIs" dxfId="555" priority="56" operator="lessThan">
      <formula>$B$18</formula>
    </cfRule>
    <cfRule type="cellIs" dxfId="554" priority="59" operator="greaterThan">
      <formula>$B$9</formula>
    </cfRule>
  </conditionalFormatting>
  <conditionalFormatting sqref="C29">
    <cfRule type="cellIs" dxfId="553" priority="49" operator="greaterThan">
      <formula>$B$29</formula>
    </cfRule>
    <cfRule type="cellIs" dxfId="552" priority="48" operator="lessThan">
      <formula>$B$29</formula>
    </cfRule>
  </conditionalFormatting>
  <conditionalFormatting sqref="C40">
    <cfRule type="cellIs" dxfId="551" priority="43" operator="greaterThan">
      <formula>$B$40</formula>
    </cfRule>
    <cfRule type="cellIs" dxfId="550" priority="42" operator="lessThan">
      <formula>$B$40</formula>
    </cfRule>
  </conditionalFormatting>
  <conditionalFormatting sqref="C42">
    <cfRule type="cellIs" dxfId="549" priority="9" operator="lessThan">
      <formula>$B$29</formula>
    </cfRule>
    <cfRule type="cellIs" dxfId="548" priority="10" operator="greaterThan">
      <formula>$B$29</formula>
    </cfRule>
  </conditionalFormatting>
  <conditionalFormatting sqref="C48">
    <cfRule type="cellIs" dxfId="547" priority="27" operator="lessThan">
      <formula>$B$48</formula>
    </cfRule>
    <cfRule type="cellIs" dxfId="546" priority="28" operator="greaterThan">
      <formula>$B$48</formula>
    </cfRule>
  </conditionalFormatting>
  <conditionalFormatting sqref="C20:F20">
    <cfRule type="cellIs" dxfId="545" priority="13" operator="greaterThan">
      <formula>$B$20</formula>
    </cfRule>
  </conditionalFormatting>
  <conditionalFormatting sqref="D9">
    <cfRule type="cellIs" dxfId="544" priority="62" operator="lessThan">
      <formula>$C$9</formula>
    </cfRule>
    <cfRule type="cellIs" dxfId="543" priority="63" operator="greaterThan">
      <formula>$C$9</formula>
    </cfRule>
  </conditionalFormatting>
  <conditionalFormatting sqref="D18">
    <cfRule type="cellIs" dxfId="542" priority="37" operator="greaterThan">
      <formula>$C$18</formula>
    </cfRule>
    <cfRule type="cellIs" dxfId="541" priority="36" operator="lessThan">
      <formula>$C$18</formula>
    </cfRule>
  </conditionalFormatting>
  <conditionalFormatting sqref="D29">
    <cfRule type="cellIs" dxfId="540" priority="47" operator="greaterThan">
      <formula>$C$29</formula>
    </cfRule>
    <cfRule type="cellIs" dxfId="539" priority="46" operator="lessThan">
      <formula>$C$29</formula>
    </cfRule>
  </conditionalFormatting>
  <conditionalFormatting sqref="D40">
    <cfRule type="cellIs" dxfId="538" priority="41" operator="greaterThan">
      <formula>$C$40</formula>
    </cfRule>
    <cfRule type="cellIs" dxfId="537" priority="40" operator="lessThan">
      <formula>$C$40</formula>
    </cfRule>
  </conditionalFormatting>
  <conditionalFormatting sqref="D42">
    <cfRule type="cellIs" dxfId="536" priority="7" operator="lessThan">
      <formula>$C$29</formula>
    </cfRule>
    <cfRule type="cellIs" dxfId="535" priority="8" operator="greaterThan">
      <formula>$C$29</formula>
    </cfRule>
  </conditionalFormatting>
  <conditionalFormatting sqref="D43">
    <cfRule type="cellIs" dxfId="534" priority="12" operator="greaterThan">
      <formula>$B$29</formula>
    </cfRule>
    <cfRule type="cellIs" dxfId="533" priority="11" operator="lessThan">
      <formula>$B$29</formula>
    </cfRule>
  </conditionalFormatting>
  <conditionalFormatting sqref="D48">
    <cfRule type="cellIs" dxfId="532" priority="25" operator="lessThan">
      <formula>$C$48</formula>
    </cfRule>
    <cfRule type="cellIs" dxfId="531" priority="26" operator="greaterThan">
      <formula>$C$48</formula>
    </cfRule>
  </conditionalFormatting>
  <conditionalFormatting sqref="E9">
    <cfRule type="cellIs" dxfId="530" priority="60" operator="lessThan">
      <formula>$D$9</formula>
    </cfRule>
    <cfRule type="cellIs" dxfId="529" priority="61" operator="greaterThan">
      <formula>$D$9</formula>
    </cfRule>
  </conditionalFormatting>
  <conditionalFormatting sqref="E18">
    <cfRule type="cellIs" dxfId="528" priority="34" operator="lessThan">
      <formula>$D$18</formula>
    </cfRule>
    <cfRule type="cellIs" dxfId="527" priority="35" operator="greaterThan">
      <formula>$D$18</formula>
    </cfRule>
  </conditionalFormatting>
  <conditionalFormatting sqref="E29">
    <cfRule type="cellIs" dxfId="526" priority="45" operator="greaterThan">
      <formula>$D$29</formula>
    </cfRule>
    <cfRule type="cellIs" dxfId="525" priority="44" operator="lessThan">
      <formula>$D$29</formula>
    </cfRule>
  </conditionalFormatting>
  <conditionalFormatting sqref="E40">
    <cfRule type="cellIs" dxfId="524" priority="39" operator="greaterThan">
      <formula>$D$40</formula>
    </cfRule>
    <cfRule type="cellIs" dxfId="523" priority="38" operator="lessThan">
      <formula>$D$40</formula>
    </cfRule>
  </conditionalFormatting>
  <conditionalFormatting sqref="E42">
    <cfRule type="cellIs" dxfId="522" priority="2" operator="greaterThan">
      <formula>$D$42</formula>
    </cfRule>
    <cfRule type="cellIs" dxfId="521" priority="1" operator="lessThan">
      <formula>$D$42</formula>
    </cfRule>
  </conditionalFormatting>
  <conditionalFormatting sqref="E48">
    <cfRule type="cellIs" dxfId="520" priority="23" operator="lessThan">
      <formula>$D$48</formula>
    </cfRule>
    <cfRule type="cellIs" dxfId="519" priority="24" operator="greaterThan">
      <formula>$D$48</formula>
    </cfRule>
  </conditionalFormatting>
  <conditionalFormatting sqref="F5:F9">
    <cfRule type="cellIs" dxfId="518" priority="22" operator="lessThan">
      <formula>0</formula>
    </cfRule>
    <cfRule type="cellIs" dxfId="517" priority="21" operator="greaterThan">
      <formula>0</formula>
    </cfRule>
    <cfRule type="cellIs" dxfId="516" priority="20" operator="lessThan">
      <formula>0</formula>
    </cfRule>
  </conditionalFormatting>
  <conditionalFormatting sqref="F14:F18">
    <cfRule type="cellIs" dxfId="515" priority="71" operator="lessThan">
      <formula>0</formula>
    </cfRule>
    <cfRule type="cellIs" dxfId="514" priority="70" operator="greaterThan">
      <formula>0</formula>
    </cfRule>
  </conditionalFormatting>
  <conditionalFormatting sqref="F15:F18">
    <cfRule type="cellIs" dxfId="513" priority="54" operator="lessThan">
      <formula>0</formula>
    </cfRule>
  </conditionalFormatting>
  <conditionalFormatting sqref="F25:F29">
    <cfRule type="cellIs" dxfId="512" priority="52" operator="greaterThan">
      <formula>0</formula>
    </cfRule>
    <cfRule type="cellIs" dxfId="511" priority="53" operator="lessThan">
      <formula>0</formula>
    </cfRule>
  </conditionalFormatting>
  <conditionalFormatting sqref="F26:F29">
    <cfRule type="cellIs" dxfId="510" priority="51" operator="lessThan">
      <formula>0</formula>
    </cfRule>
  </conditionalFormatting>
  <conditionalFormatting sqref="F36:F40">
    <cfRule type="cellIs" dxfId="509" priority="33" operator="lessThan">
      <formula>0</formula>
    </cfRule>
    <cfRule type="cellIs" dxfId="508" priority="32" operator="greaterThan">
      <formula>0</formula>
    </cfRule>
  </conditionalFormatting>
  <conditionalFormatting sqref="F37:F40">
    <cfRule type="cellIs" dxfId="507" priority="31" operator="lessThan">
      <formula>0</formula>
    </cfRule>
  </conditionalFormatting>
  <conditionalFormatting sqref="F42">
    <cfRule type="cellIs" dxfId="506" priority="4" operator="greaterThan">
      <formula>$D$29</formula>
    </cfRule>
    <cfRule type="cellIs" dxfId="505" priority="3" operator="lessThan">
      <formula>$D$29</formula>
    </cfRule>
  </conditionalFormatting>
  <conditionalFormatting sqref="F48">
    <cfRule type="cellIs" dxfId="504" priority="30" operator="lessThan">
      <formula>0</formula>
    </cfRule>
  </conditionalFormatting>
  <conditionalFormatting sqref="F48:F52">
    <cfRule type="cellIs" dxfId="503" priority="29" operator="greaterThan">
      <formula>0</formula>
    </cfRule>
  </conditionalFormatting>
  <conditionalFormatting sqref="F49:F52">
    <cfRule type="cellIs" dxfId="502" priority="69" operator="lessThan">
      <formula>0</formula>
    </cfRule>
  </conditionalFormatting>
  <conditionalFormatting sqref="M25:M34">
    <cfRule type="cellIs" dxfId="501" priority="19" operator="lessThan">
      <formula>0</formula>
    </cfRule>
    <cfRule type="cellIs" dxfId="500" priority="18" operator="greaterThan">
      <formula>0</formula>
    </cfRule>
    <cfRule type="cellIs" dxfId="499" priority="17" operator="lessThan">
      <formula>0</formula>
    </cfRule>
  </conditionalFormatting>
  <conditionalFormatting sqref="M36:M45">
    <cfRule type="cellIs" dxfId="498" priority="16" operator="lessThan">
      <formula>0</formula>
    </cfRule>
    <cfRule type="cellIs" dxfId="497" priority="15" operator="greaterThan">
      <formula>0</formula>
    </cfRule>
    <cfRule type="cellIs" dxfId="496" priority="14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31D59-1638-4E70-96ED-28D422B8791E}">
  <dimension ref="A1:Q78"/>
  <sheetViews>
    <sheetView topLeftCell="A49" workbookViewId="0">
      <selection activeCell="I45" sqref="I45"/>
    </sheetView>
  </sheetViews>
  <sheetFormatPr defaultRowHeight="14.4" x14ac:dyDescent="0.3"/>
  <cols>
    <col min="1" max="1" width="13.77734375" bestFit="1" customWidth="1"/>
    <col min="8" max="8" width="13.77734375" bestFit="1" customWidth="1"/>
  </cols>
  <sheetData>
    <row r="1" spans="1:13" x14ac:dyDescent="0.3">
      <c r="A1" s="11" t="s">
        <v>101</v>
      </c>
      <c r="B1" s="11"/>
      <c r="C1" s="11"/>
      <c r="D1" s="11"/>
      <c r="E1" s="11"/>
      <c r="F1" s="11"/>
      <c r="H1" s="11" t="s">
        <v>102</v>
      </c>
      <c r="I1" s="11"/>
      <c r="J1" s="11"/>
      <c r="K1" s="11"/>
      <c r="L1" s="11"/>
      <c r="M1" s="11"/>
    </row>
    <row r="2" spans="1:13" x14ac:dyDescent="0.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 x14ac:dyDescent="0.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 x14ac:dyDescent="0.3">
      <c r="A5" t="s">
        <v>3</v>
      </c>
      <c r="F5">
        <f>E5-B5</f>
        <v>0</v>
      </c>
      <c r="H5" t="s">
        <v>19</v>
      </c>
      <c r="M5">
        <f>L5-I5</f>
        <v>0</v>
      </c>
    </row>
    <row r="6" spans="1:13" x14ac:dyDescent="0.3">
      <c r="A6" t="s">
        <v>4</v>
      </c>
      <c r="F6">
        <f t="shared" ref="F6:F9" si="0">E6-B6</f>
        <v>0</v>
      </c>
      <c r="H6" t="s">
        <v>20</v>
      </c>
      <c r="M6">
        <f t="shared" ref="M6:M12" si="1">L6-I6</f>
        <v>0</v>
      </c>
    </row>
    <row r="7" spans="1:13" x14ac:dyDescent="0.3">
      <c r="A7" t="s">
        <v>5</v>
      </c>
      <c r="B7">
        <v>21</v>
      </c>
      <c r="C7">
        <v>8</v>
      </c>
      <c r="D7">
        <v>12</v>
      </c>
      <c r="E7">
        <v>10</v>
      </c>
      <c r="F7">
        <f t="shared" si="0"/>
        <v>-11</v>
      </c>
      <c r="H7" t="s">
        <v>21</v>
      </c>
      <c r="M7">
        <f t="shared" si="1"/>
        <v>0</v>
      </c>
    </row>
    <row r="8" spans="1:13" x14ac:dyDescent="0.3">
      <c r="A8" t="s">
        <v>6</v>
      </c>
      <c r="B8">
        <v>47</v>
      </c>
      <c r="C8">
        <v>20</v>
      </c>
      <c r="D8">
        <v>28</v>
      </c>
      <c r="E8">
        <v>23</v>
      </c>
      <c r="F8">
        <f t="shared" si="0"/>
        <v>-24</v>
      </c>
      <c r="H8" t="s">
        <v>23</v>
      </c>
      <c r="I8">
        <v>1</v>
      </c>
      <c r="M8">
        <f t="shared" si="1"/>
        <v>-1</v>
      </c>
    </row>
    <row r="9" spans="1:13" x14ac:dyDescent="0.3">
      <c r="A9" t="s">
        <v>22</v>
      </c>
      <c r="B9">
        <f>SUM(B5:B8)</f>
        <v>68</v>
      </c>
      <c r="C9">
        <f>SUM(C5:C8)</f>
        <v>28</v>
      </c>
      <c r="D9">
        <f>SUM(D5:D8)</f>
        <v>40</v>
      </c>
      <c r="E9">
        <f>SUM(E5:E8)</f>
        <v>33</v>
      </c>
      <c r="F9" s="4">
        <f t="shared" si="0"/>
        <v>-35</v>
      </c>
      <c r="H9" t="s">
        <v>24</v>
      </c>
      <c r="I9">
        <v>5</v>
      </c>
      <c r="K9">
        <v>3</v>
      </c>
      <c r="L9">
        <v>3</v>
      </c>
      <c r="M9">
        <f t="shared" si="1"/>
        <v>-2</v>
      </c>
    </row>
    <row r="10" spans="1:13" x14ac:dyDescent="0.3">
      <c r="H10" t="s">
        <v>25</v>
      </c>
      <c r="I10">
        <v>15</v>
      </c>
      <c r="J10">
        <v>8</v>
      </c>
      <c r="K10">
        <v>9</v>
      </c>
      <c r="L10">
        <v>7</v>
      </c>
      <c r="M10">
        <f t="shared" si="1"/>
        <v>-8</v>
      </c>
    </row>
    <row r="11" spans="1:13" x14ac:dyDescent="0.3">
      <c r="H11" t="s">
        <v>26</v>
      </c>
      <c r="I11">
        <v>47</v>
      </c>
      <c r="J11">
        <v>20</v>
      </c>
      <c r="K11">
        <v>28</v>
      </c>
      <c r="L11">
        <v>23</v>
      </c>
      <c r="M11">
        <f t="shared" si="1"/>
        <v>-24</v>
      </c>
    </row>
    <row r="12" spans="1:13" x14ac:dyDescent="0.3">
      <c r="H12" t="s">
        <v>22</v>
      </c>
      <c r="I12">
        <f>SUM(I5:I11)</f>
        <v>68</v>
      </c>
      <c r="J12">
        <f t="shared" ref="J12:L12" si="2">SUM(J5:J11)</f>
        <v>28</v>
      </c>
      <c r="K12">
        <f t="shared" si="2"/>
        <v>40</v>
      </c>
      <c r="L12">
        <f t="shared" si="2"/>
        <v>33</v>
      </c>
      <c r="M12">
        <f t="shared" si="1"/>
        <v>-35</v>
      </c>
    </row>
    <row r="14" spans="1:13" x14ac:dyDescent="0.3">
      <c r="A14" t="s">
        <v>7</v>
      </c>
      <c r="F14">
        <f>E14-B14</f>
        <v>0</v>
      </c>
      <c r="H14" t="s">
        <v>27</v>
      </c>
      <c r="M14">
        <f>L14-I14</f>
        <v>0</v>
      </c>
    </row>
    <row r="15" spans="1:13" x14ac:dyDescent="0.3">
      <c r="A15" t="s">
        <v>8</v>
      </c>
      <c r="F15">
        <f t="shared" ref="F15:F17" si="3">E15-B15</f>
        <v>0</v>
      </c>
      <c r="H15" t="s">
        <v>28</v>
      </c>
      <c r="M15">
        <f t="shared" ref="M15:M21" si="4">L15-I15</f>
        <v>0</v>
      </c>
    </row>
    <row r="16" spans="1:13" x14ac:dyDescent="0.3">
      <c r="A16" t="s">
        <v>9</v>
      </c>
      <c r="B16">
        <v>52</v>
      </c>
      <c r="C16">
        <v>22</v>
      </c>
      <c r="D16">
        <v>43</v>
      </c>
      <c r="E16">
        <v>9</v>
      </c>
      <c r="F16">
        <f t="shared" si="3"/>
        <v>-43</v>
      </c>
      <c r="H16" t="s">
        <v>29</v>
      </c>
      <c r="M16">
        <f t="shared" si="4"/>
        <v>0</v>
      </c>
    </row>
    <row r="17" spans="1:13" x14ac:dyDescent="0.3">
      <c r="A17" t="s">
        <v>10</v>
      </c>
      <c r="B17">
        <v>59</v>
      </c>
      <c r="C17">
        <v>16</v>
      </c>
      <c r="D17">
        <v>26</v>
      </c>
      <c r="E17">
        <v>19</v>
      </c>
      <c r="F17">
        <f t="shared" si="3"/>
        <v>-40</v>
      </c>
      <c r="H17" t="s">
        <v>30</v>
      </c>
      <c r="I17">
        <v>2</v>
      </c>
      <c r="M17">
        <f t="shared" si="4"/>
        <v>-2</v>
      </c>
    </row>
    <row r="18" spans="1:13" x14ac:dyDescent="0.3">
      <c r="A18" t="s">
        <v>22</v>
      </c>
      <c r="B18">
        <f>SUM(B14:B17)</f>
        <v>111</v>
      </c>
      <c r="C18">
        <f t="shared" ref="C18:F18" si="5">SUM(C14:C17)</f>
        <v>38</v>
      </c>
      <c r="D18" s="4">
        <f t="shared" si="5"/>
        <v>69</v>
      </c>
      <c r="E18" s="4">
        <f t="shared" si="5"/>
        <v>28</v>
      </c>
      <c r="F18" s="4">
        <f t="shared" si="5"/>
        <v>-83</v>
      </c>
      <c r="H18" t="s">
        <v>31</v>
      </c>
      <c r="I18">
        <v>14</v>
      </c>
      <c r="J18">
        <v>4</v>
      </c>
      <c r="K18">
        <v>14</v>
      </c>
      <c r="L18">
        <v>2</v>
      </c>
      <c r="M18">
        <f t="shared" si="4"/>
        <v>-12</v>
      </c>
    </row>
    <row r="19" spans="1:13" x14ac:dyDescent="0.3">
      <c r="H19" t="s">
        <v>32</v>
      </c>
      <c r="I19">
        <v>36</v>
      </c>
      <c r="J19">
        <v>18</v>
      </c>
      <c r="K19">
        <v>29</v>
      </c>
      <c r="L19">
        <v>7</v>
      </c>
      <c r="M19">
        <f t="shared" si="4"/>
        <v>-29</v>
      </c>
    </row>
    <row r="20" spans="1:13" x14ac:dyDescent="0.3">
      <c r="A20" t="s">
        <v>85</v>
      </c>
      <c r="B20">
        <f>B9+B18</f>
        <v>179</v>
      </c>
      <c r="C20">
        <f t="shared" ref="C20:F20" si="6">C9+C18</f>
        <v>66</v>
      </c>
      <c r="D20">
        <f t="shared" si="6"/>
        <v>109</v>
      </c>
      <c r="E20">
        <f t="shared" si="6"/>
        <v>61</v>
      </c>
      <c r="F20">
        <f t="shared" si="6"/>
        <v>-118</v>
      </c>
      <c r="H20" t="s">
        <v>33</v>
      </c>
      <c r="I20">
        <v>59</v>
      </c>
      <c r="J20">
        <v>16</v>
      </c>
      <c r="K20">
        <v>26</v>
      </c>
      <c r="L20">
        <v>19</v>
      </c>
      <c r="M20">
        <f t="shared" si="4"/>
        <v>-40</v>
      </c>
    </row>
    <row r="21" spans="1:13" x14ac:dyDescent="0.3">
      <c r="H21" t="s">
        <v>22</v>
      </c>
      <c r="I21">
        <f>SUM(I14:I20)</f>
        <v>111</v>
      </c>
      <c r="J21">
        <f t="shared" ref="J21:L21" si="7">SUM(J14:J20)</f>
        <v>38</v>
      </c>
      <c r="K21">
        <f t="shared" si="7"/>
        <v>69</v>
      </c>
      <c r="L21">
        <f t="shared" si="7"/>
        <v>28</v>
      </c>
      <c r="M21">
        <f t="shared" si="4"/>
        <v>-83</v>
      </c>
    </row>
    <row r="23" spans="1:13" x14ac:dyDescent="0.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 x14ac:dyDescent="0.3">
      <c r="A25" t="s">
        <v>11</v>
      </c>
      <c r="F25">
        <f>E25-B25</f>
        <v>0</v>
      </c>
      <c r="H25" t="s">
        <v>34</v>
      </c>
      <c r="M25">
        <f>L25-I25</f>
        <v>0</v>
      </c>
    </row>
    <row r="26" spans="1:13" x14ac:dyDescent="0.3">
      <c r="A26" t="s">
        <v>12</v>
      </c>
      <c r="F26">
        <f t="shared" ref="F26:F28" si="8">E26-B26</f>
        <v>0</v>
      </c>
      <c r="H26" t="s">
        <v>35</v>
      </c>
      <c r="M26">
        <f t="shared" ref="M26:M34" si="9">L26-I26</f>
        <v>0</v>
      </c>
    </row>
    <row r="27" spans="1:13" x14ac:dyDescent="0.3">
      <c r="A27" t="s">
        <v>13</v>
      </c>
      <c r="B27">
        <v>31</v>
      </c>
      <c r="C27">
        <v>10</v>
      </c>
      <c r="D27">
        <v>21</v>
      </c>
      <c r="E27">
        <v>26</v>
      </c>
      <c r="F27">
        <f t="shared" si="8"/>
        <v>-5</v>
      </c>
      <c r="H27" t="s">
        <v>36</v>
      </c>
      <c r="M27">
        <f t="shared" si="9"/>
        <v>0</v>
      </c>
    </row>
    <row r="28" spans="1:13" x14ac:dyDescent="0.3">
      <c r="A28" t="s">
        <v>14</v>
      </c>
      <c r="B28">
        <v>12</v>
      </c>
      <c r="C28">
        <v>5</v>
      </c>
      <c r="D28">
        <v>13</v>
      </c>
      <c r="E28">
        <v>15</v>
      </c>
      <c r="F28">
        <f t="shared" si="8"/>
        <v>3</v>
      </c>
      <c r="H28" t="s">
        <v>37</v>
      </c>
      <c r="M28">
        <f t="shared" si="9"/>
        <v>0</v>
      </c>
    </row>
    <row r="29" spans="1:13" x14ac:dyDescent="0.3">
      <c r="A29" t="s">
        <v>22</v>
      </c>
      <c r="B29">
        <f>SUM(B25:B28)</f>
        <v>43</v>
      </c>
      <c r="C29">
        <f>SUM(C25:C28)</f>
        <v>15</v>
      </c>
      <c r="D29">
        <f>SUM(D25:D28)</f>
        <v>34</v>
      </c>
      <c r="E29">
        <f>SUM(E25:E28)</f>
        <v>41</v>
      </c>
      <c r="F29" s="4">
        <f>SUM(F25:F28)</f>
        <v>-2</v>
      </c>
      <c r="H29" t="s">
        <v>38</v>
      </c>
      <c r="M29">
        <f t="shared" si="9"/>
        <v>0</v>
      </c>
    </row>
    <row r="30" spans="1:13" x14ac:dyDescent="0.3">
      <c r="H30" t="s">
        <v>39</v>
      </c>
      <c r="M30">
        <f t="shared" si="9"/>
        <v>0</v>
      </c>
    </row>
    <row r="31" spans="1:13" x14ac:dyDescent="0.3">
      <c r="H31" t="s">
        <v>40</v>
      </c>
      <c r="M31">
        <f t="shared" si="9"/>
        <v>0</v>
      </c>
    </row>
    <row r="32" spans="1:13" x14ac:dyDescent="0.3">
      <c r="H32" t="s">
        <v>41</v>
      </c>
      <c r="M32">
        <f t="shared" si="9"/>
        <v>0</v>
      </c>
    </row>
    <row r="33" spans="1:13" x14ac:dyDescent="0.3">
      <c r="H33" t="s">
        <v>42</v>
      </c>
      <c r="I33">
        <v>43</v>
      </c>
      <c r="J33">
        <v>15</v>
      </c>
      <c r="K33">
        <v>34</v>
      </c>
      <c r="L33">
        <v>41</v>
      </c>
      <c r="M33">
        <f t="shared" si="9"/>
        <v>-2</v>
      </c>
    </row>
    <row r="34" spans="1:13" x14ac:dyDescent="0.3">
      <c r="H34" t="s">
        <v>22</v>
      </c>
      <c r="I34">
        <f>SUM(I25:I33)</f>
        <v>43</v>
      </c>
      <c r="J34">
        <f t="shared" ref="J34:L34" si="10">SUM(J25:J33)</f>
        <v>15</v>
      </c>
      <c r="K34">
        <f t="shared" si="10"/>
        <v>34</v>
      </c>
      <c r="L34">
        <f t="shared" si="10"/>
        <v>41</v>
      </c>
      <c r="M34">
        <f t="shared" si="9"/>
        <v>-2</v>
      </c>
    </row>
    <row r="36" spans="1:13" x14ac:dyDescent="0.3">
      <c r="A36" t="s">
        <v>15</v>
      </c>
      <c r="F36">
        <f>E36-B36</f>
        <v>0</v>
      </c>
      <c r="H36" t="s">
        <v>43</v>
      </c>
      <c r="M36">
        <f>L36-I36</f>
        <v>0</v>
      </c>
    </row>
    <row r="37" spans="1:13" x14ac:dyDescent="0.3">
      <c r="A37" t="s">
        <v>16</v>
      </c>
      <c r="F37">
        <f t="shared" ref="F37:F39" si="11">E37-B37</f>
        <v>0</v>
      </c>
      <c r="H37" t="s">
        <v>44</v>
      </c>
      <c r="M37">
        <f t="shared" ref="M37:M45" si="12">L37-I37</f>
        <v>0</v>
      </c>
    </row>
    <row r="38" spans="1:13" x14ac:dyDescent="0.3">
      <c r="A38" t="s">
        <v>17</v>
      </c>
      <c r="B38">
        <v>29</v>
      </c>
      <c r="C38">
        <v>10</v>
      </c>
      <c r="D38">
        <v>38</v>
      </c>
      <c r="E38">
        <v>25</v>
      </c>
      <c r="F38">
        <f t="shared" si="11"/>
        <v>-4</v>
      </c>
      <c r="H38" t="s">
        <v>45</v>
      </c>
      <c r="M38">
        <f t="shared" si="12"/>
        <v>0</v>
      </c>
    </row>
    <row r="39" spans="1:13" x14ac:dyDescent="0.3">
      <c r="A39" t="s">
        <v>18</v>
      </c>
      <c r="B39">
        <v>24</v>
      </c>
      <c r="C39">
        <v>16</v>
      </c>
      <c r="D39">
        <v>23</v>
      </c>
      <c r="E39">
        <v>13</v>
      </c>
      <c r="F39">
        <f t="shared" si="11"/>
        <v>-11</v>
      </c>
      <c r="H39" t="s">
        <v>46</v>
      </c>
      <c r="M39">
        <f t="shared" si="12"/>
        <v>0</v>
      </c>
    </row>
    <row r="40" spans="1:13" x14ac:dyDescent="0.3">
      <c r="A40" t="s">
        <v>22</v>
      </c>
      <c r="B40">
        <f>SUM(B36:B39)</f>
        <v>53</v>
      </c>
      <c r="C40">
        <f>SUM(C36:C39)</f>
        <v>26</v>
      </c>
      <c r="D40">
        <f>SUM(D36:D39)</f>
        <v>61</v>
      </c>
      <c r="E40">
        <f>SUM(E36:E39)</f>
        <v>38</v>
      </c>
      <c r="F40" s="4">
        <f>SUM(F36:F39)</f>
        <v>-15</v>
      </c>
      <c r="H40" t="s">
        <v>47</v>
      </c>
      <c r="I40">
        <v>1</v>
      </c>
      <c r="M40">
        <f t="shared" si="12"/>
        <v>-1</v>
      </c>
    </row>
    <row r="41" spans="1:13" x14ac:dyDescent="0.3">
      <c r="H41" t="s">
        <v>48</v>
      </c>
      <c r="M41">
        <f t="shared" si="12"/>
        <v>0</v>
      </c>
    </row>
    <row r="42" spans="1:13" x14ac:dyDescent="0.3">
      <c r="A42" t="s">
        <v>54</v>
      </c>
      <c r="B42">
        <f>B29+B40</f>
        <v>96</v>
      </c>
      <c r="C42">
        <f t="shared" ref="C42:E42" si="13">C29+C40</f>
        <v>41</v>
      </c>
      <c r="D42">
        <f t="shared" si="13"/>
        <v>95</v>
      </c>
      <c r="E42">
        <f t="shared" si="13"/>
        <v>79</v>
      </c>
      <c r="F42" s="4">
        <f>E42-B42</f>
        <v>-17</v>
      </c>
      <c r="H42" t="s">
        <v>49</v>
      </c>
      <c r="M42">
        <f t="shared" si="12"/>
        <v>0</v>
      </c>
    </row>
    <row r="43" spans="1:13" x14ac:dyDescent="0.3">
      <c r="H43" t="s">
        <v>50</v>
      </c>
      <c r="M43">
        <f t="shared" si="12"/>
        <v>0</v>
      </c>
    </row>
    <row r="44" spans="1:13" x14ac:dyDescent="0.3">
      <c r="H44" t="s">
        <v>51</v>
      </c>
      <c r="I44">
        <v>52</v>
      </c>
      <c r="J44">
        <v>26</v>
      </c>
      <c r="K44">
        <v>61</v>
      </c>
      <c r="L44">
        <v>38</v>
      </c>
      <c r="M44">
        <f t="shared" si="12"/>
        <v>-14</v>
      </c>
    </row>
    <row r="45" spans="1:13" x14ac:dyDescent="0.3">
      <c r="H45" t="s">
        <v>22</v>
      </c>
      <c r="I45">
        <f>SUM(I36:I44)</f>
        <v>53</v>
      </c>
      <c r="J45">
        <f>SUM(J36:J44)</f>
        <v>26</v>
      </c>
      <c r="K45">
        <f t="shared" ref="K45:L45" si="14">SUM(K36:K44)</f>
        <v>61</v>
      </c>
      <c r="L45">
        <f t="shared" si="14"/>
        <v>38</v>
      </c>
      <c r="M45">
        <f t="shared" si="12"/>
        <v>-15</v>
      </c>
    </row>
    <row r="48" spans="1:13" x14ac:dyDescent="0.3">
      <c r="A48" t="s">
        <v>52</v>
      </c>
      <c r="B48">
        <f>B9+B18+B29+B40</f>
        <v>275</v>
      </c>
      <c r="C48">
        <f t="shared" ref="C48:E48" si="15">C9+C18+C29+C40</f>
        <v>107</v>
      </c>
      <c r="D48">
        <f t="shared" si="15"/>
        <v>204</v>
      </c>
      <c r="E48">
        <f t="shared" si="15"/>
        <v>140</v>
      </c>
      <c r="F48">
        <f>E48-B48</f>
        <v>-135</v>
      </c>
      <c r="I48">
        <f>I12+I21+I34+I45</f>
        <v>275</v>
      </c>
      <c r="J48">
        <f t="shared" ref="J48:M48" si="16">J12+J21+J34+J45</f>
        <v>107</v>
      </c>
      <c r="K48">
        <f t="shared" si="16"/>
        <v>204</v>
      </c>
      <c r="L48">
        <f t="shared" si="16"/>
        <v>140</v>
      </c>
      <c r="M48">
        <f t="shared" si="16"/>
        <v>-135</v>
      </c>
    </row>
    <row r="51" spans="8:17" ht="14.25" customHeight="1" x14ac:dyDescent="0.3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2" t="s">
        <v>117</v>
      </c>
      <c r="N51" s="7">
        <v>2023</v>
      </c>
      <c r="O51" s="7">
        <v>2024</v>
      </c>
      <c r="P51" s="7">
        <v>2025</v>
      </c>
      <c r="Q51" s="7">
        <v>2026</v>
      </c>
    </row>
    <row r="52" spans="8:17" x14ac:dyDescent="0.3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2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8:17" x14ac:dyDescent="0.3">
      <c r="H53" s="7" t="s">
        <v>79</v>
      </c>
      <c r="I53" s="8">
        <f t="shared" ref="I53:L58" si="19">I6+I15</f>
        <v>0</v>
      </c>
      <c r="J53" s="8">
        <f t="shared" si="19"/>
        <v>0</v>
      </c>
      <c r="K53" s="8">
        <f t="shared" si="19"/>
        <v>0</v>
      </c>
      <c r="L53" s="8">
        <f t="shared" si="19"/>
        <v>0</v>
      </c>
      <c r="M53" s="12"/>
      <c r="N53" s="5">
        <f>I53*100/B48</f>
        <v>0</v>
      </c>
      <c r="O53" s="5">
        <f t="shared" ref="O53:Q53" si="20">J53*100/C48</f>
        <v>0</v>
      </c>
      <c r="P53" s="5">
        <f t="shared" si="20"/>
        <v>0</v>
      </c>
      <c r="Q53" s="5">
        <f t="shared" si="20"/>
        <v>0</v>
      </c>
    </row>
    <row r="54" spans="8:17" x14ac:dyDescent="0.3">
      <c r="H54" s="7" t="s">
        <v>80</v>
      </c>
      <c r="I54" s="8">
        <f t="shared" si="19"/>
        <v>0</v>
      </c>
      <c r="J54" s="8">
        <f t="shared" si="19"/>
        <v>0</v>
      </c>
      <c r="K54" s="8">
        <f t="shared" si="19"/>
        <v>0</v>
      </c>
      <c r="L54" s="8">
        <f t="shared" si="19"/>
        <v>0</v>
      </c>
      <c r="M54" s="12"/>
      <c r="N54" s="5">
        <f>I54*100/B48</f>
        <v>0</v>
      </c>
      <c r="O54" s="5">
        <f t="shared" ref="O54:Q54" si="21">J54*100/C48</f>
        <v>0</v>
      </c>
      <c r="P54" s="5">
        <f t="shared" si="21"/>
        <v>0</v>
      </c>
      <c r="Q54" s="5">
        <f t="shared" si="21"/>
        <v>0</v>
      </c>
    </row>
    <row r="55" spans="8:17" x14ac:dyDescent="0.3">
      <c r="H55" s="7" t="s">
        <v>81</v>
      </c>
      <c r="I55" s="8">
        <f>I8+I17</f>
        <v>3</v>
      </c>
      <c r="J55" s="8">
        <f t="shared" si="19"/>
        <v>0</v>
      </c>
      <c r="K55" s="8">
        <f t="shared" si="19"/>
        <v>0</v>
      </c>
      <c r="L55" s="8">
        <f t="shared" si="19"/>
        <v>0</v>
      </c>
      <c r="M55" s="12"/>
      <c r="N55" s="5">
        <f>I55*100/B48</f>
        <v>1.0909090909090908</v>
      </c>
      <c r="O55" s="5">
        <f t="shared" ref="O55:Q55" si="22">J55*100/C48</f>
        <v>0</v>
      </c>
      <c r="P55" s="5">
        <f t="shared" si="22"/>
        <v>0</v>
      </c>
      <c r="Q55" s="5">
        <f t="shared" si="22"/>
        <v>0</v>
      </c>
    </row>
    <row r="56" spans="8:17" x14ac:dyDescent="0.3">
      <c r="H56" s="7" t="s">
        <v>82</v>
      </c>
      <c r="I56" s="8">
        <f t="shared" si="19"/>
        <v>19</v>
      </c>
      <c r="J56" s="8">
        <f t="shared" si="19"/>
        <v>4</v>
      </c>
      <c r="K56" s="8">
        <f t="shared" si="19"/>
        <v>17</v>
      </c>
      <c r="L56" s="8">
        <f t="shared" si="19"/>
        <v>5</v>
      </c>
      <c r="M56" s="12"/>
      <c r="N56" s="5">
        <f>I56*100/B48</f>
        <v>6.9090909090909092</v>
      </c>
      <c r="O56" s="5">
        <f t="shared" ref="O56:Q56" si="23">J56*100/C48</f>
        <v>3.7383177570093458</v>
      </c>
      <c r="P56" s="5">
        <f t="shared" si="23"/>
        <v>8.3333333333333339</v>
      </c>
      <c r="Q56" s="5">
        <f t="shared" si="23"/>
        <v>3.5714285714285716</v>
      </c>
    </row>
    <row r="57" spans="8:17" x14ac:dyDescent="0.3">
      <c r="H57" s="7" t="s">
        <v>83</v>
      </c>
      <c r="I57" s="8">
        <f t="shared" si="19"/>
        <v>51</v>
      </c>
      <c r="J57" s="8">
        <f t="shared" si="19"/>
        <v>26</v>
      </c>
      <c r="K57" s="8">
        <f t="shared" si="19"/>
        <v>38</v>
      </c>
      <c r="L57" s="8">
        <f t="shared" si="19"/>
        <v>14</v>
      </c>
      <c r="M57" s="12"/>
      <c r="N57" s="5">
        <f>I57*100/B48</f>
        <v>18.545454545454547</v>
      </c>
      <c r="O57" s="5">
        <f t="shared" ref="O57:Q57" si="24">J57*100/C48</f>
        <v>24.299065420560748</v>
      </c>
      <c r="P57" s="5">
        <f t="shared" si="24"/>
        <v>18.627450980392158</v>
      </c>
      <c r="Q57" s="5">
        <f t="shared" si="24"/>
        <v>10</v>
      </c>
    </row>
    <row r="58" spans="8:17" x14ac:dyDescent="0.3">
      <c r="H58" s="7" t="s">
        <v>84</v>
      </c>
      <c r="I58" s="8">
        <f t="shared" si="19"/>
        <v>106</v>
      </c>
      <c r="J58" s="8">
        <f t="shared" si="19"/>
        <v>36</v>
      </c>
      <c r="K58" s="8">
        <f t="shared" si="19"/>
        <v>54</v>
      </c>
      <c r="L58" s="8">
        <f t="shared" si="19"/>
        <v>42</v>
      </c>
      <c r="M58" s="12"/>
      <c r="N58" s="5">
        <f>I58*100/B48</f>
        <v>38.545454545454547</v>
      </c>
      <c r="O58" s="5">
        <f t="shared" ref="O58:Q58" si="25">J58*100/C48</f>
        <v>33.644859813084111</v>
      </c>
      <c r="P58" s="5">
        <f t="shared" si="25"/>
        <v>26.470588235294116</v>
      </c>
      <c r="Q58" s="5">
        <f t="shared" si="25"/>
        <v>30</v>
      </c>
    </row>
    <row r="60" spans="8:17" x14ac:dyDescent="0.3">
      <c r="H60" t="s">
        <v>22</v>
      </c>
      <c r="I60">
        <f>SUM(I52:I58)</f>
        <v>179</v>
      </c>
      <c r="J60">
        <f t="shared" ref="J60:Q60" si="26">SUM(J52:J58)</f>
        <v>66</v>
      </c>
      <c r="K60">
        <f t="shared" si="26"/>
        <v>109</v>
      </c>
      <c r="L60">
        <f t="shared" si="26"/>
        <v>61</v>
      </c>
      <c r="N60" s="9">
        <f>SUM(N52:N58)</f>
        <v>65.090909090909093</v>
      </c>
      <c r="O60" s="5">
        <f t="shared" si="26"/>
        <v>61.682242990654203</v>
      </c>
      <c r="P60" s="5">
        <f t="shared" si="26"/>
        <v>53.431372549019606</v>
      </c>
      <c r="Q60" s="5">
        <f t="shared" si="26"/>
        <v>43.571428571428569</v>
      </c>
    </row>
    <row r="67" spans="8:17" ht="14.25" customHeight="1" x14ac:dyDescent="0.3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3" t="s">
        <v>117</v>
      </c>
      <c r="N67" s="6">
        <v>2023</v>
      </c>
      <c r="O67" s="6">
        <v>2024</v>
      </c>
      <c r="P67" s="6">
        <v>2025</v>
      </c>
      <c r="Q67" s="6">
        <v>2026</v>
      </c>
    </row>
    <row r="68" spans="8:17" x14ac:dyDescent="0.3">
      <c r="H68" s="6" t="s">
        <v>67</v>
      </c>
      <c r="I68">
        <f>I25+I36</f>
        <v>0</v>
      </c>
      <c r="J68">
        <f t="shared" ref="J68:L68" si="27">J25+J36</f>
        <v>0</v>
      </c>
      <c r="K68">
        <f t="shared" si="27"/>
        <v>0</v>
      </c>
      <c r="L68">
        <f t="shared" si="27"/>
        <v>0</v>
      </c>
      <c r="M68" s="13"/>
      <c r="N68" s="5">
        <f>I68*100/B48</f>
        <v>0</v>
      </c>
      <c r="O68" s="5">
        <f t="shared" ref="O68:Q68" si="28">J68*100/C48</f>
        <v>0</v>
      </c>
      <c r="P68" s="5">
        <f t="shared" si="28"/>
        <v>0</v>
      </c>
      <c r="Q68" s="5">
        <f t="shared" si="28"/>
        <v>0</v>
      </c>
    </row>
    <row r="69" spans="8:17" x14ac:dyDescent="0.3">
      <c r="H69" s="6" t="s">
        <v>68</v>
      </c>
      <c r="I69">
        <f t="shared" ref="I69:L76" si="29">I26+I37</f>
        <v>0</v>
      </c>
      <c r="J69">
        <f t="shared" si="29"/>
        <v>0</v>
      </c>
      <c r="K69">
        <f t="shared" si="29"/>
        <v>0</v>
      </c>
      <c r="L69">
        <f t="shared" si="29"/>
        <v>0</v>
      </c>
      <c r="M69" s="13"/>
      <c r="N69" s="5">
        <f>I69*100/B48</f>
        <v>0</v>
      </c>
      <c r="O69" s="5">
        <f t="shared" ref="O69:Q69" si="30">J69*100/C48</f>
        <v>0</v>
      </c>
      <c r="P69" s="5">
        <f t="shared" si="30"/>
        <v>0</v>
      </c>
      <c r="Q69" s="5">
        <f t="shared" si="30"/>
        <v>0</v>
      </c>
    </row>
    <row r="70" spans="8:17" x14ac:dyDescent="0.3">
      <c r="H70" s="6" t="s">
        <v>69</v>
      </c>
      <c r="I70">
        <f t="shared" si="29"/>
        <v>0</v>
      </c>
      <c r="J70">
        <f t="shared" si="29"/>
        <v>0</v>
      </c>
      <c r="K70">
        <f t="shared" si="29"/>
        <v>0</v>
      </c>
      <c r="L70">
        <f t="shared" si="29"/>
        <v>0</v>
      </c>
      <c r="M70" s="13"/>
      <c r="N70" s="5">
        <f>I70*100/B48</f>
        <v>0</v>
      </c>
      <c r="O70" s="5">
        <f t="shared" ref="O70:Q70" si="31">J70*100/C48</f>
        <v>0</v>
      </c>
      <c r="P70" s="5">
        <f t="shared" si="31"/>
        <v>0</v>
      </c>
      <c r="Q70" s="5">
        <f t="shared" si="31"/>
        <v>0</v>
      </c>
    </row>
    <row r="71" spans="8:17" x14ac:dyDescent="0.3">
      <c r="H71" s="6" t="s">
        <v>70</v>
      </c>
      <c r="I71">
        <f t="shared" si="29"/>
        <v>0</v>
      </c>
      <c r="J71">
        <f t="shared" si="29"/>
        <v>0</v>
      </c>
      <c r="K71">
        <f t="shared" si="29"/>
        <v>0</v>
      </c>
      <c r="L71">
        <f t="shared" si="29"/>
        <v>0</v>
      </c>
      <c r="M71" s="13"/>
      <c r="N71" s="5">
        <f>I71*100/B48</f>
        <v>0</v>
      </c>
      <c r="O71" s="5">
        <f t="shared" ref="O71:Q71" si="32">J71*100/C48</f>
        <v>0</v>
      </c>
      <c r="P71" s="5">
        <f t="shared" si="32"/>
        <v>0</v>
      </c>
      <c r="Q71" s="5">
        <f t="shared" si="32"/>
        <v>0</v>
      </c>
    </row>
    <row r="72" spans="8:17" x14ac:dyDescent="0.3">
      <c r="H72" s="6" t="s">
        <v>71</v>
      </c>
      <c r="I72">
        <f t="shared" si="29"/>
        <v>1</v>
      </c>
      <c r="J72">
        <f t="shared" si="29"/>
        <v>0</v>
      </c>
      <c r="K72">
        <f t="shared" si="29"/>
        <v>0</v>
      </c>
      <c r="L72">
        <f t="shared" si="29"/>
        <v>0</v>
      </c>
      <c r="M72" s="13"/>
      <c r="N72" s="5">
        <f>I72*100/B48</f>
        <v>0.36363636363636365</v>
      </c>
      <c r="O72" s="5">
        <f t="shared" ref="O72:Q72" si="33">J72*100/C48</f>
        <v>0</v>
      </c>
      <c r="P72" s="5">
        <f t="shared" si="33"/>
        <v>0</v>
      </c>
      <c r="Q72" s="5">
        <f t="shared" si="33"/>
        <v>0</v>
      </c>
    </row>
    <row r="73" spans="8:17" x14ac:dyDescent="0.3">
      <c r="H73" s="6" t="s">
        <v>72</v>
      </c>
      <c r="I73">
        <f t="shared" si="29"/>
        <v>0</v>
      </c>
      <c r="J73">
        <f t="shared" si="29"/>
        <v>0</v>
      </c>
      <c r="K73">
        <f t="shared" si="29"/>
        <v>0</v>
      </c>
      <c r="L73">
        <f t="shared" si="29"/>
        <v>0</v>
      </c>
      <c r="M73" s="13"/>
      <c r="N73" s="5">
        <f>I73*100/B48</f>
        <v>0</v>
      </c>
      <c r="O73" s="5">
        <f t="shared" ref="O73:Q73" si="34">J73*100/C48</f>
        <v>0</v>
      </c>
      <c r="P73" s="5">
        <f t="shared" si="34"/>
        <v>0</v>
      </c>
      <c r="Q73" s="5">
        <f t="shared" si="34"/>
        <v>0</v>
      </c>
    </row>
    <row r="74" spans="8:17" x14ac:dyDescent="0.3">
      <c r="H74" s="6" t="s">
        <v>73</v>
      </c>
      <c r="I74">
        <f t="shared" si="29"/>
        <v>0</v>
      </c>
      <c r="J74">
        <f t="shared" si="29"/>
        <v>0</v>
      </c>
      <c r="K74">
        <f t="shared" si="29"/>
        <v>0</v>
      </c>
      <c r="L74">
        <f t="shared" si="29"/>
        <v>0</v>
      </c>
      <c r="M74" s="13"/>
      <c r="N74" s="5">
        <f>I74*100/B48</f>
        <v>0</v>
      </c>
      <c r="O74" s="5">
        <f t="shared" ref="O74:Q74" si="35">J74*100/C48</f>
        <v>0</v>
      </c>
      <c r="P74" s="5">
        <f t="shared" si="35"/>
        <v>0</v>
      </c>
      <c r="Q74" s="5">
        <f t="shared" si="35"/>
        <v>0</v>
      </c>
    </row>
    <row r="75" spans="8:17" x14ac:dyDescent="0.3">
      <c r="H75" s="6" t="s">
        <v>74</v>
      </c>
      <c r="I75">
        <f t="shared" si="29"/>
        <v>0</v>
      </c>
      <c r="J75">
        <f t="shared" si="29"/>
        <v>0</v>
      </c>
      <c r="K75">
        <f t="shared" si="29"/>
        <v>0</v>
      </c>
      <c r="L75">
        <f t="shared" si="29"/>
        <v>0</v>
      </c>
      <c r="M75" s="13"/>
      <c r="N75" s="5">
        <f>I75*100/B48</f>
        <v>0</v>
      </c>
      <c r="O75" s="5">
        <f t="shared" ref="O75:Q75" si="36">J75*100/C48</f>
        <v>0</v>
      </c>
      <c r="P75" s="5">
        <f t="shared" si="36"/>
        <v>0</v>
      </c>
      <c r="Q75" s="5">
        <f t="shared" si="36"/>
        <v>0</v>
      </c>
    </row>
    <row r="76" spans="8:17" x14ac:dyDescent="0.3">
      <c r="H76" s="6" t="s">
        <v>75</v>
      </c>
      <c r="I76">
        <f t="shared" si="29"/>
        <v>95</v>
      </c>
      <c r="J76">
        <f t="shared" si="29"/>
        <v>41</v>
      </c>
      <c r="K76">
        <f t="shared" si="29"/>
        <v>95</v>
      </c>
      <c r="L76">
        <f t="shared" si="29"/>
        <v>79</v>
      </c>
      <c r="M76" s="13"/>
      <c r="N76" s="5">
        <f>I76*100/B48</f>
        <v>34.545454545454547</v>
      </c>
      <c r="O76" s="5">
        <f t="shared" ref="O76:Q76" si="37">J76*100/C48</f>
        <v>38.317757009345797</v>
      </c>
      <c r="P76" s="5">
        <f t="shared" si="37"/>
        <v>46.568627450980394</v>
      </c>
      <c r="Q76" s="5">
        <f t="shared" si="37"/>
        <v>56.428571428571431</v>
      </c>
    </row>
    <row r="78" spans="8:17" x14ac:dyDescent="0.3">
      <c r="H78" t="s">
        <v>118</v>
      </c>
      <c r="I78">
        <f>SUM(I68:I76)</f>
        <v>96</v>
      </c>
      <c r="J78">
        <f t="shared" ref="J78:Q78" si="38">SUM(J68:J76)</f>
        <v>41</v>
      </c>
      <c r="K78">
        <f t="shared" si="38"/>
        <v>95</v>
      </c>
      <c r="L78">
        <f t="shared" si="38"/>
        <v>79</v>
      </c>
      <c r="N78" s="5">
        <f t="shared" si="38"/>
        <v>34.909090909090914</v>
      </c>
      <c r="O78" s="5">
        <f t="shared" si="38"/>
        <v>38.317757009345797</v>
      </c>
      <c r="P78" s="5">
        <f t="shared" si="38"/>
        <v>46.568627450980394</v>
      </c>
      <c r="Q78" s="5">
        <f t="shared" si="38"/>
        <v>56.428571428571431</v>
      </c>
    </row>
  </sheetData>
  <mergeCells count="4">
    <mergeCell ref="A1:F1"/>
    <mergeCell ref="H1:M1"/>
    <mergeCell ref="M51:M58"/>
    <mergeCell ref="M67:M76"/>
  </mergeCells>
  <conditionalFormatting sqref="C9">
    <cfRule type="cellIs" dxfId="495" priority="66" operator="greaterThan">
      <formula>$B$9</formula>
    </cfRule>
    <cfRule type="cellIs" dxfId="494" priority="65" operator="lessThan">
      <formula>$B$9</formula>
    </cfRule>
  </conditionalFormatting>
  <conditionalFormatting sqref="C18">
    <cfRule type="cellIs" dxfId="493" priority="58" operator="greaterThan">
      <formula>$B$18</formula>
    </cfRule>
    <cfRule type="cellIs" dxfId="492" priority="57" operator="lessThan">
      <formula>$B$18</formula>
    </cfRule>
    <cfRule type="cellIs" dxfId="491" priority="60" operator="greaterThan">
      <formula>$B$9</formula>
    </cfRule>
    <cfRule type="cellIs" dxfId="490" priority="59" operator="lessThan">
      <formula>$B$9</formula>
    </cfRule>
  </conditionalFormatting>
  <conditionalFormatting sqref="C29">
    <cfRule type="cellIs" dxfId="489" priority="50" operator="greaterThan">
      <formula>$B$29</formula>
    </cfRule>
    <cfRule type="cellIs" dxfId="488" priority="49" operator="lessThan">
      <formula>$B$29</formula>
    </cfRule>
  </conditionalFormatting>
  <conditionalFormatting sqref="C40">
    <cfRule type="cellIs" dxfId="487" priority="44" operator="greaterThan">
      <formula>$B$40</formula>
    </cfRule>
    <cfRule type="cellIs" dxfId="486" priority="43" operator="lessThan">
      <formula>$B$40</formula>
    </cfRule>
  </conditionalFormatting>
  <conditionalFormatting sqref="C42">
    <cfRule type="cellIs" dxfId="485" priority="5" operator="lessThan">
      <formula>$B$42</formula>
    </cfRule>
    <cfRule type="cellIs" dxfId="484" priority="6" operator="greaterThan">
      <formula>$B$42</formula>
    </cfRule>
  </conditionalFormatting>
  <conditionalFormatting sqref="C48">
    <cfRule type="cellIs" dxfId="483" priority="29" operator="greaterThan">
      <formula>$B$48</formula>
    </cfRule>
    <cfRule type="cellIs" dxfId="482" priority="28" operator="lessThan">
      <formula>$B$48</formula>
    </cfRule>
  </conditionalFormatting>
  <conditionalFormatting sqref="C20:F20">
    <cfRule type="cellIs" dxfId="481" priority="10" operator="greaterThan">
      <formula>$B$20</formula>
    </cfRule>
  </conditionalFormatting>
  <conditionalFormatting sqref="D9">
    <cfRule type="cellIs" dxfId="480" priority="63" operator="lessThan">
      <formula>$C$9</formula>
    </cfRule>
    <cfRule type="cellIs" dxfId="479" priority="64" operator="greaterThan">
      <formula>$C$9</formula>
    </cfRule>
  </conditionalFormatting>
  <conditionalFormatting sqref="D18">
    <cfRule type="cellIs" dxfId="478" priority="38" operator="greaterThan">
      <formula>$C$18</formula>
    </cfRule>
    <cfRule type="cellIs" dxfId="477" priority="37" operator="lessThan">
      <formula>$C$18</formula>
    </cfRule>
  </conditionalFormatting>
  <conditionalFormatting sqref="D29">
    <cfRule type="cellIs" dxfId="476" priority="47" operator="lessThan">
      <formula>$C$29</formula>
    </cfRule>
    <cfRule type="cellIs" dxfId="475" priority="48" operator="greaterThan">
      <formula>$C$29</formula>
    </cfRule>
  </conditionalFormatting>
  <conditionalFormatting sqref="D40">
    <cfRule type="cellIs" dxfId="474" priority="42" operator="greaterThan">
      <formula>$C$40</formula>
    </cfRule>
    <cfRule type="cellIs" dxfId="473" priority="41" operator="lessThan">
      <formula>$C$40</formula>
    </cfRule>
  </conditionalFormatting>
  <conditionalFormatting sqref="D42">
    <cfRule type="cellIs" dxfId="472" priority="4" operator="greaterThan">
      <formula>$C$42</formula>
    </cfRule>
    <cfRule type="cellIs" dxfId="471" priority="3" operator="lessThan">
      <formula>$C$42</formula>
    </cfRule>
  </conditionalFormatting>
  <conditionalFormatting sqref="D48">
    <cfRule type="cellIs" dxfId="470" priority="26" operator="lessThan">
      <formula>$C$48</formula>
    </cfRule>
    <cfRule type="cellIs" dxfId="469" priority="27" operator="greaterThan">
      <formula>$C$48</formula>
    </cfRule>
  </conditionalFormatting>
  <conditionalFormatting sqref="E9">
    <cfRule type="cellIs" dxfId="468" priority="61" operator="lessThan">
      <formula>$D$9</formula>
    </cfRule>
    <cfRule type="cellIs" dxfId="467" priority="62" operator="greaterThan">
      <formula>$D$9</formula>
    </cfRule>
  </conditionalFormatting>
  <conditionalFormatting sqref="E18">
    <cfRule type="cellIs" dxfId="466" priority="35" operator="lessThan">
      <formula>$D$18</formula>
    </cfRule>
    <cfRule type="cellIs" dxfId="465" priority="36" operator="greaterThan">
      <formula>$D$18</formula>
    </cfRule>
  </conditionalFormatting>
  <conditionalFormatting sqref="E29">
    <cfRule type="cellIs" dxfId="464" priority="46" operator="greaterThan">
      <formula>$D$29</formula>
    </cfRule>
    <cfRule type="cellIs" dxfId="463" priority="45" operator="lessThan">
      <formula>$D$29</formula>
    </cfRule>
  </conditionalFormatting>
  <conditionalFormatting sqref="E40">
    <cfRule type="cellIs" dxfId="462" priority="40" operator="greaterThan">
      <formula>$D$40</formula>
    </cfRule>
    <cfRule type="cellIs" dxfId="461" priority="39" operator="lessThan">
      <formula>$D$40</formula>
    </cfRule>
  </conditionalFormatting>
  <conditionalFormatting sqref="E42">
    <cfRule type="cellIs" dxfId="460" priority="2" operator="greaterThan">
      <formula>$D$42</formula>
    </cfRule>
    <cfRule type="cellIs" dxfId="459" priority="1" operator="lessThan">
      <formula>$D$42</formula>
    </cfRule>
  </conditionalFormatting>
  <conditionalFormatting sqref="E48">
    <cfRule type="cellIs" dxfId="458" priority="25" operator="greaterThan">
      <formula>$D$48</formula>
    </cfRule>
    <cfRule type="cellIs" dxfId="457" priority="24" operator="lessThan">
      <formula>$D$48</formula>
    </cfRule>
  </conditionalFormatting>
  <conditionalFormatting sqref="F5:F10">
    <cfRule type="cellIs" dxfId="456" priority="20" operator="lessThan">
      <formula>0</formula>
    </cfRule>
    <cfRule type="cellIs" dxfId="455" priority="19" operator="greaterThan">
      <formula>0</formula>
    </cfRule>
  </conditionalFormatting>
  <conditionalFormatting sqref="F6:F9">
    <cfRule type="cellIs" dxfId="454" priority="18" operator="lessThan">
      <formula>0</formula>
    </cfRule>
  </conditionalFormatting>
  <conditionalFormatting sqref="F14:F18">
    <cfRule type="cellIs" dxfId="453" priority="17" operator="lessThan">
      <formula>0</formula>
    </cfRule>
    <cfRule type="cellIs" dxfId="452" priority="16" operator="greaterThan">
      <formula>0</formula>
    </cfRule>
  </conditionalFormatting>
  <conditionalFormatting sqref="F15:F18">
    <cfRule type="cellIs" dxfId="451" priority="15" operator="lessThan">
      <formula>0</formula>
    </cfRule>
  </conditionalFormatting>
  <conditionalFormatting sqref="F25:F29">
    <cfRule type="cellIs" dxfId="450" priority="23" operator="lessThan">
      <formula>0</formula>
    </cfRule>
    <cfRule type="cellIs" dxfId="449" priority="22" operator="greaterThan">
      <formula>0</formula>
    </cfRule>
  </conditionalFormatting>
  <conditionalFormatting sqref="F26:F29">
    <cfRule type="cellIs" dxfId="448" priority="21" operator="lessThan">
      <formula>0</formula>
    </cfRule>
  </conditionalFormatting>
  <conditionalFormatting sqref="F36:F40">
    <cfRule type="cellIs" dxfId="447" priority="33" operator="greaterThan">
      <formula>0</formula>
    </cfRule>
    <cfRule type="cellIs" dxfId="446" priority="34" operator="lessThan">
      <formula>0</formula>
    </cfRule>
  </conditionalFormatting>
  <conditionalFormatting sqref="F37:F40">
    <cfRule type="cellIs" dxfId="445" priority="32" operator="lessThan">
      <formula>0</formula>
    </cfRule>
  </conditionalFormatting>
  <conditionalFormatting sqref="F42">
    <cfRule type="cellIs" dxfId="444" priority="8" operator="greaterThan">
      <formula>0</formula>
    </cfRule>
    <cfRule type="cellIs" dxfId="443" priority="9" operator="lessThan">
      <formula>0</formula>
    </cfRule>
    <cfRule type="cellIs" dxfId="442" priority="7" operator="lessThan">
      <formula>0</formula>
    </cfRule>
  </conditionalFormatting>
  <conditionalFormatting sqref="F48">
    <cfRule type="cellIs" dxfId="441" priority="31" operator="lessThan">
      <formula>0</formula>
    </cfRule>
  </conditionalFormatting>
  <conditionalFormatting sqref="F48:F52">
    <cfRule type="cellIs" dxfId="440" priority="30" operator="greaterThan">
      <formula>0</formula>
    </cfRule>
  </conditionalFormatting>
  <conditionalFormatting sqref="F49:F52">
    <cfRule type="cellIs" dxfId="439" priority="70" operator="lessThan">
      <formula>0</formula>
    </cfRule>
  </conditionalFormatting>
  <conditionalFormatting sqref="M5:M21">
    <cfRule type="cellIs" dxfId="438" priority="14" operator="greaterThan">
      <formula>0</formula>
    </cfRule>
    <cfRule type="cellIs" dxfId="437" priority="13" operator="lessThan">
      <formula>0</formula>
    </cfRule>
  </conditionalFormatting>
  <conditionalFormatting sqref="M25:M34 M36:M45">
    <cfRule type="cellIs" dxfId="436" priority="12" operator="greaterThan">
      <formula>0</formula>
    </cfRule>
    <cfRule type="cellIs" dxfId="435" priority="11" operator="less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BD709-3E36-474B-9B28-45E054E61418}">
  <dimension ref="A1:Q78"/>
  <sheetViews>
    <sheetView topLeftCell="A49" workbookViewId="0">
      <selection activeCell="I45" sqref="I45"/>
    </sheetView>
  </sheetViews>
  <sheetFormatPr defaultRowHeight="14.4" x14ac:dyDescent="0.3"/>
  <cols>
    <col min="1" max="1" width="13.77734375" bestFit="1" customWidth="1"/>
    <col min="8" max="8" width="13.77734375" bestFit="1" customWidth="1"/>
  </cols>
  <sheetData>
    <row r="1" spans="1:13" x14ac:dyDescent="0.3">
      <c r="A1" s="11" t="s">
        <v>103</v>
      </c>
      <c r="B1" s="11"/>
      <c r="C1" s="11"/>
      <c r="D1" s="11"/>
      <c r="E1" s="11"/>
      <c r="F1" s="11"/>
      <c r="H1" s="11" t="s">
        <v>104</v>
      </c>
      <c r="I1" s="11"/>
      <c r="J1" s="11"/>
      <c r="K1" s="11"/>
      <c r="L1" s="11"/>
      <c r="M1" s="11"/>
    </row>
    <row r="2" spans="1:13" x14ac:dyDescent="0.3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</row>
    <row r="3" spans="1:13" x14ac:dyDescent="0.3">
      <c r="A3" s="2" t="s">
        <v>0</v>
      </c>
      <c r="B3" s="2">
        <v>2023</v>
      </c>
      <c r="C3" s="2">
        <v>2024</v>
      </c>
      <c r="D3" s="2">
        <v>2025</v>
      </c>
      <c r="E3" s="2">
        <v>2026</v>
      </c>
      <c r="F3" s="2" t="s">
        <v>1</v>
      </c>
      <c r="H3" s="2" t="s">
        <v>2</v>
      </c>
      <c r="I3" s="2">
        <v>2023</v>
      </c>
      <c r="J3" s="2">
        <v>2024</v>
      </c>
      <c r="K3" s="2">
        <v>2025</v>
      </c>
      <c r="L3" s="2">
        <v>2026</v>
      </c>
      <c r="M3" s="2" t="s">
        <v>1</v>
      </c>
    </row>
    <row r="5" spans="1:13" x14ac:dyDescent="0.3">
      <c r="A5" t="s">
        <v>3</v>
      </c>
      <c r="F5">
        <f>E5-B5</f>
        <v>0</v>
      </c>
      <c r="H5" t="s">
        <v>19</v>
      </c>
      <c r="M5">
        <f>L5-I5</f>
        <v>0</v>
      </c>
    </row>
    <row r="6" spans="1:13" x14ac:dyDescent="0.3">
      <c r="A6" t="s">
        <v>4</v>
      </c>
      <c r="C6">
        <v>240</v>
      </c>
      <c r="D6">
        <v>171</v>
      </c>
      <c r="E6">
        <v>208</v>
      </c>
      <c r="F6">
        <f t="shared" ref="F6:F9" si="0">E6-B6</f>
        <v>208</v>
      </c>
      <c r="H6" t="s">
        <v>20</v>
      </c>
      <c r="K6">
        <v>18</v>
      </c>
      <c r="L6">
        <v>31</v>
      </c>
      <c r="M6">
        <f t="shared" ref="M6:M12" si="1">L6-I6</f>
        <v>31</v>
      </c>
    </row>
    <row r="7" spans="1:13" x14ac:dyDescent="0.3">
      <c r="A7" t="s">
        <v>5</v>
      </c>
      <c r="B7">
        <v>116</v>
      </c>
      <c r="C7">
        <v>966</v>
      </c>
      <c r="D7">
        <v>950</v>
      </c>
      <c r="E7">
        <v>1002</v>
      </c>
      <c r="F7">
        <f t="shared" si="0"/>
        <v>886</v>
      </c>
      <c r="H7" t="s">
        <v>21</v>
      </c>
      <c r="J7">
        <v>96</v>
      </c>
      <c r="K7">
        <v>76</v>
      </c>
      <c r="L7">
        <v>83</v>
      </c>
      <c r="M7">
        <f t="shared" si="1"/>
        <v>83</v>
      </c>
    </row>
    <row r="8" spans="1:13" x14ac:dyDescent="0.3">
      <c r="A8" t="s">
        <v>6</v>
      </c>
      <c r="B8">
        <v>167</v>
      </c>
      <c r="C8">
        <v>203</v>
      </c>
      <c r="D8">
        <v>350</v>
      </c>
      <c r="E8">
        <v>336</v>
      </c>
      <c r="F8">
        <f t="shared" si="0"/>
        <v>169</v>
      </c>
      <c r="H8" t="s">
        <v>23</v>
      </c>
      <c r="I8">
        <v>13</v>
      </c>
      <c r="J8">
        <v>325</v>
      </c>
      <c r="K8">
        <v>243</v>
      </c>
      <c r="L8">
        <v>298</v>
      </c>
      <c r="M8">
        <f t="shared" si="1"/>
        <v>285</v>
      </c>
    </row>
    <row r="9" spans="1:13" x14ac:dyDescent="0.3">
      <c r="A9" t="s">
        <v>22</v>
      </c>
      <c r="B9">
        <f>SUM(B5:B8)</f>
        <v>283</v>
      </c>
      <c r="C9">
        <f>SUM(C5:C8)</f>
        <v>1409</v>
      </c>
      <c r="D9">
        <f>SUM(D5:D8)</f>
        <v>1471</v>
      </c>
      <c r="E9">
        <f>SUM(E5:E8)</f>
        <v>1546</v>
      </c>
      <c r="F9" s="4">
        <f t="shared" si="0"/>
        <v>1263</v>
      </c>
      <c r="H9" t="s">
        <v>24</v>
      </c>
      <c r="I9">
        <v>34</v>
      </c>
      <c r="J9">
        <v>352</v>
      </c>
      <c r="K9">
        <v>304</v>
      </c>
      <c r="L9">
        <v>332</v>
      </c>
      <c r="M9">
        <f t="shared" si="1"/>
        <v>298</v>
      </c>
    </row>
    <row r="10" spans="1:13" x14ac:dyDescent="0.3">
      <c r="H10" t="s">
        <v>25</v>
      </c>
      <c r="I10">
        <v>69</v>
      </c>
      <c r="J10">
        <v>437</v>
      </c>
      <c r="K10">
        <v>480</v>
      </c>
      <c r="L10">
        <v>504</v>
      </c>
      <c r="M10">
        <f t="shared" si="1"/>
        <v>435</v>
      </c>
    </row>
    <row r="11" spans="1:13" x14ac:dyDescent="0.3">
      <c r="H11" t="s">
        <v>26</v>
      </c>
      <c r="I11">
        <v>167</v>
      </c>
      <c r="J11">
        <v>199</v>
      </c>
      <c r="K11">
        <v>350</v>
      </c>
      <c r="L11">
        <v>298</v>
      </c>
      <c r="M11">
        <f t="shared" si="1"/>
        <v>131</v>
      </c>
    </row>
    <row r="12" spans="1:13" x14ac:dyDescent="0.3">
      <c r="H12" t="s">
        <v>22</v>
      </c>
      <c r="I12">
        <f>SUM(I5:I11)</f>
        <v>283</v>
      </c>
      <c r="J12">
        <f t="shared" ref="J12:L12" si="2">SUM(J5:J11)</f>
        <v>1409</v>
      </c>
      <c r="K12">
        <f t="shared" si="2"/>
        <v>1471</v>
      </c>
      <c r="L12">
        <f t="shared" si="2"/>
        <v>1546</v>
      </c>
      <c r="M12">
        <f t="shared" si="1"/>
        <v>1263</v>
      </c>
    </row>
    <row r="14" spans="1:13" x14ac:dyDescent="0.3">
      <c r="A14" t="s">
        <v>7</v>
      </c>
      <c r="F14">
        <f>E14-B14</f>
        <v>0</v>
      </c>
      <c r="H14" t="s">
        <v>27</v>
      </c>
      <c r="M14">
        <f>L14-I14</f>
        <v>0</v>
      </c>
    </row>
    <row r="15" spans="1:13" x14ac:dyDescent="0.3">
      <c r="A15" t="s">
        <v>8</v>
      </c>
      <c r="C15">
        <v>151</v>
      </c>
      <c r="D15">
        <v>108</v>
      </c>
      <c r="E15">
        <v>122</v>
      </c>
      <c r="F15">
        <f t="shared" ref="F15:F17" si="3">E15-B15</f>
        <v>122</v>
      </c>
      <c r="H15" t="s">
        <v>28</v>
      </c>
      <c r="K15">
        <v>7</v>
      </c>
      <c r="M15">
        <f t="shared" ref="M15:M21" si="4">L15-I15</f>
        <v>0</v>
      </c>
    </row>
    <row r="16" spans="1:13" x14ac:dyDescent="0.3">
      <c r="A16" t="s">
        <v>9</v>
      </c>
      <c r="B16">
        <v>87</v>
      </c>
      <c r="C16">
        <v>492</v>
      </c>
      <c r="D16">
        <v>650</v>
      </c>
      <c r="E16">
        <v>586</v>
      </c>
      <c r="F16">
        <f t="shared" si="3"/>
        <v>499</v>
      </c>
      <c r="H16" t="s">
        <v>29</v>
      </c>
      <c r="I16">
        <v>6</v>
      </c>
      <c r="J16">
        <v>45</v>
      </c>
      <c r="K16">
        <v>29</v>
      </c>
      <c r="L16">
        <v>32</v>
      </c>
      <c r="M16">
        <f t="shared" si="4"/>
        <v>26</v>
      </c>
    </row>
    <row r="17" spans="1:13" x14ac:dyDescent="0.3">
      <c r="A17" t="s">
        <v>10</v>
      </c>
      <c r="B17">
        <v>81</v>
      </c>
      <c r="C17">
        <v>178</v>
      </c>
      <c r="D17">
        <v>440</v>
      </c>
      <c r="E17">
        <v>383</v>
      </c>
      <c r="F17">
        <f t="shared" si="3"/>
        <v>302</v>
      </c>
      <c r="H17" t="s">
        <v>30</v>
      </c>
      <c r="I17">
        <v>21</v>
      </c>
      <c r="J17">
        <v>106</v>
      </c>
      <c r="K17">
        <v>147</v>
      </c>
      <c r="L17">
        <v>90</v>
      </c>
      <c r="M17">
        <f t="shared" si="4"/>
        <v>69</v>
      </c>
    </row>
    <row r="18" spans="1:13" x14ac:dyDescent="0.3">
      <c r="A18" t="s">
        <v>22</v>
      </c>
      <c r="B18">
        <f>SUM(B14:B17)</f>
        <v>168</v>
      </c>
      <c r="C18">
        <f t="shared" ref="C18:F18" si="5">SUM(C14:C17)</f>
        <v>821</v>
      </c>
      <c r="D18" s="4">
        <f t="shared" si="5"/>
        <v>1198</v>
      </c>
      <c r="E18" s="4">
        <f t="shared" si="5"/>
        <v>1091</v>
      </c>
      <c r="F18" s="4">
        <f t="shared" si="5"/>
        <v>923</v>
      </c>
      <c r="H18" t="s">
        <v>31</v>
      </c>
      <c r="I18">
        <v>15</v>
      </c>
      <c r="J18">
        <v>194</v>
      </c>
      <c r="K18">
        <v>222</v>
      </c>
      <c r="L18">
        <v>222</v>
      </c>
      <c r="M18">
        <f t="shared" si="4"/>
        <v>207</v>
      </c>
    </row>
    <row r="19" spans="1:13" x14ac:dyDescent="0.3">
      <c r="H19" t="s">
        <v>32</v>
      </c>
      <c r="I19">
        <v>45</v>
      </c>
      <c r="J19">
        <v>306</v>
      </c>
      <c r="K19">
        <v>353</v>
      </c>
      <c r="L19">
        <v>364</v>
      </c>
      <c r="M19">
        <f t="shared" si="4"/>
        <v>319</v>
      </c>
    </row>
    <row r="20" spans="1:13" x14ac:dyDescent="0.3">
      <c r="A20" t="s">
        <v>85</v>
      </c>
      <c r="B20">
        <f>B9+B18</f>
        <v>451</v>
      </c>
      <c r="C20">
        <f t="shared" ref="C20:F20" si="6">C9+C18</f>
        <v>2230</v>
      </c>
      <c r="D20">
        <f t="shared" si="6"/>
        <v>2669</v>
      </c>
      <c r="E20">
        <f t="shared" si="6"/>
        <v>2637</v>
      </c>
      <c r="F20">
        <f t="shared" si="6"/>
        <v>2186</v>
      </c>
      <c r="H20" t="s">
        <v>33</v>
      </c>
      <c r="I20">
        <v>81</v>
      </c>
      <c r="J20">
        <v>170</v>
      </c>
      <c r="K20">
        <v>440</v>
      </c>
      <c r="L20">
        <v>383</v>
      </c>
      <c r="M20">
        <f t="shared" si="4"/>
        <v>302</v>
      </c>
    </row>
    <row r="21" spans="1:13" x14ac:dyDescent="0.3">
      <c r="H21" t="s">
        <v>22</v>
      </c>
      <c r="I21">
        <f>SUM(I14:I20)</f>
        <v>168</v>
      </c>
      <c r="J21">
        <f t="shared" ref="J21:L21" si="7">SUM(J14:J20)</f>
        <v>821</v>
      </c>
      <c r="K21">
        <f t="shared" si="7"/>
        <v>1198</v>
      </c>
      <c r="L21">
        <f t="shared" si="7"/>
        <v>1091</v>
      </c>
      <c r="M21">
        <f t="shared" si="4"/>
        <v>923</v>
      </c>
    </row>
    <row r="23" spans="1:13" x14ac:dyDescent="0.3">
      <c r="A23" s="3" t="s">
        <v>0</v>
      </c>
      <c r="B23" s="3">
        <v>2023</v>
      </c>
      <c r="C23" s="3">
        <v>2024</v>
      </c>
      <c r="D23" s="3">
        <v>2025</v>
      </c>
      <c r="E23" s="3">
        <v>2026</v>
      </c>
      <c r="F23" s="3" t="s">
        <v>1</v>
      </c>
      <c r="H23" s="3" t="s">
        <v>2</v>
      </c>
      <c r="I23" s="3">
        <v>2023</v>
      </c>
      <c r="J23" s="3">
        <v>2024</v>
      </c>
      <c r="K23" s="3">
        <v>2025</v>
      </c>
      <c r="L23" s="3">
        <v>2026</v>
      </c>
      <c r="M23" s="3" t="s">
        <v>1</v>
      </c>
    </row>
    <row r="25" spans="1:13" x14ac:dyDescent="0.3">
      <c r="A25" t="s">
        <v>11</v>
      </c>
      <c r="F25">
        <f>E25-B25</f>
        <v>0</v>
      </c>
      <c r="H25" t="s">
        <v>34</v>
      </c>
      <c r="M25">
        <f>L25-I25</f>
        <v>0</v>
      </c>
    </row>
    <row r="26" spans="1:13" x14ac:dyDescent="0.3">
      <c r="A26" t="s">
        <v>12</v>
      </c>
      <c r="F26">
        <f t="shared" ref="F26:F28" si="8">E26-B26</f>
        <v>0</v>
      </c>
      <c r="H26" t="s">
        <v>35</v>
      </c>
      <c r="M26">
        <f t="shared" ref="M26:M34" si="9">L26-I26</f>
        <v>0</v>
      </c>
    </row>
    <row r="27" spans="1:13" x14ac:dyDescent="0.3">
      <c r="A27" t="s">
        <v>13</v>
      </c>
      <c r="B27">
        <v>70</v>
      </c>
      <c r="C27">
        <v>179</v>
      </c>
      <c r="D27">
        <v>189</v>
      </c>
      <c r="E27">
        <v>120</v>
      </c>
      <c r="F27">
        <f t="shared" si="8"/>
        <v>50</v>
      </c>
      <c r="H27" t="s">
        <v>36</v>
      </c>
      <c r="M27">
        <f t="shared" si="9"/>
        <v>0</v>
      </c>
    </row>
    <row r="28" spans="1:13" x14ac:dyDescent="0.3">
      <c r="A28" t="s">
        <v>14</v>
      </c>
      <c r="B28">
        <v>73</v>
      </c>
      <c r="C28">
        <v>93</v>
      </c>
      <c r="D28">
        <v>60</v>
      </c>
      <c r="E28">
        <v>55</v>
      </c>
      <c r="F28">
        <f t="shared" si="8"/>
        <v>-18</v>
      </c>
      <c r="H28" t="s">
        <v>37</v>
      </c>
      <c r="M28">
        <f t="shared" si="9"/>
        <v>0</v>
      </c>
    </row>
    <row r="29" spans="1:13" x14ac:dyDescent="0.3">
      <c r="A29" t="s">
        <v>22</v>
      </c>
      <c r="B29">
        <f>SUM(B25:B28)</f>
        <v>143</v>
      </c>
      <c r="C29">
        <f>SUM(C25:C28)</f>
        <v>272</v>
      </c>
      <c r="D29">
        <f>SUM(D25:D28)</f>
        <v>249</v>
      </c>
      <c r="E29">
        <f>SUM(E25:E28)</f>
        <v>175</v>
      </c>
      <c r="F29" s="4">
        <f>SUM(F25:F28)</f>
        <v>32</v>
      </c>
      <c r="H29" t="s">
        <v>38</v>
      </c>
      <c r="I29">
        <v>15</v>
      </c>
      <c r="M29">
        <f t="shared" si="9"/>
        <v>-15</v>
      </c>
    </row>
    <row r="30" spans="1:13" x14ac:dyDescent="0.3">
      <c r="H30" t="s">
        <v>39</v>
      </c>
      <c r="I30">
        <v>19</v>
      </c>
      <c r="J30">
        <v>7</v>
      </c>
      <c r="M30">
        <f t="shared" si="9"/>
        <v>-19</v>
      </c>
    </row>
    <row r="31" spans="1:13" x14ac:dyDescent="0.3">
      <c r="H31" t="s">
        <v>40</v>
      </c>
      <c r="I31">
        <v>2</v>
      </c>
      <c r="M31">
        <f t="shared" si="9"/>
        <v>-2</v>
      </c>
    </row>
    <row r="32" spans="1:13" x14ac:dyDescent="0.3">
      <c r="H32" t="s">
        <v>41</v>
      </c>
      <c r="I32">
        <v>10</v>
      </c>
      <c r="M32">
        <f t="shared" si="9"/>
        <v>-10</v>
      </c>
    </row>
    <row r="33" spans="1:13" x14ac:dyDescent="0.3">
      <c r="H33" t="s">
        <v>42</v>
      </c>
      <c r="I33">
        <v>97</v>
      </c>
      <c r="J33">
        <v>265</v>
      </c>
      <c r="K33">
        <v>249</v>
      </c>
      <c r="L33">
        <v>175</v>
      </c>
      <c r="M33">
        <f t="shared" si="9"/>
        <v>78</v>
      </c>
    </row>
    <row r="34" spans="1:13" x14ac:dyDescent="0.3">
      <c r="H34" t="s">
        <v>22</v>
      </c>
      <c r="I34">
        <f>SUM(I25:I33)</f>
        <v>143</v>
      </c>
      <c r="J34">
        <f t="shared" ref="J34:L34" si="10">SUM(J25:J33)</f>
        <v>272</v>
      </c>
      <c r="K34">
        <f t="shared" si="10"/>
        <v>249</v>
      </c>
      <c r="L34">
        <f t="shared" si="10"/>
        <v>175</v>
      </c>
      <c r="M34">
        <f t="shared" si="9"/>
        <v>32</v>
      </c>
    </row>
    <row r="36" spans="1:13" x14ac:dyDescent="0.3">
      <c r="A36" t="s">
        <v>15</v>
      </c>
      <c r="F36">
        <f>E36-B36</f>
        <v>0</v>
      </c>
      <c r="H36" t="s">
        <v>43</v>
      </c>
      <c r="M36">
        <f>L36-I36</f>
        <v>0</v>
      </c>
    </row>
    <row r="37" spans="1:13" x14ac:dyDescent="0.3">
      <c r="A37" t="s">
        <v>16</v>
      </c>
      <c r="F37">
        <f t="shared" ref="F37:F39" si="11">E37-B37</f>
        <v>0</v>
      </c>
      <c r="H37" t="s">
        <v>44</v>
      </c>
      <c r="M37">
        <f t="shared" ref="M37:M45" si="12">L37-I37</f>
        <v>0</v>
      </c>
    </row>
    <row r="38" spans="1:13" x14ac:dyDescent="0.3">
      <c r="A38" t="s">
        <v>17</v>
      </c>
      <c r="B38">
        <v>38</v>
      </c>
      <c r="C38">
        <v>45</v>
      </c>
      <c r="D38">
        <v>30</v>
      </c>
      <c r="E38">
        <v>29</v>
      </c>
      <c r="F38">
        <f t="shared" si="11"/>
        <v>-9</v>
      </c>
      <c r="H38" t="s">
        <v>45</v>
      </c>
      <c r="M38">
        <f t="shared" si="12"/>
        <v>0</v>
      </c>
    </row>
    <row r="39" spans="1:13" x14ac:dyDescent="0.3">
      <c r="A39" t="s">
        <v>18</v>
      </c>
      <c r="B39">
        <v>107</v>
      </c>
      <c r="C39">
        <v>73</v>
      </c>
      <c r="D39">
        <v>39</v>
      </c>
      <c r="E39">
        <v>50</v>
      </c>
      <c r="F39">
        <f t="shared" si="11"/>
        <v>-57</v>
      </c>
      <c r="H39" t="s">
        <v>46</v>
      </c>
      <c r="I39">
        <v>22</v>
      </c>
      <c r="J39">
        <v>4</v>
      </c>
      <c r="M39">
        <f t="shared" si="12"/>
        <v>-22</v>
      </c>
    </row>
    <row r="40" spans="1:13" x14ac:dyDescent="0.3">
      <c r="A40" t="s">
        <v>22</v>
      </c>
      <c r="B40">
        <f>SUM(B36:B39)</f>
        <v>145</v>
      </c>
      <c r="C40">
        <f>SUM(C36:C39)</f>
        <v>118</v>
      </c>
      <c r="D40">
        <f>SUM(D36:D39)</f>
        <v>69</v>
      </c>
      <c r="E40">
        <f>SUM(E36:E39)</f>
        <v>79</v>
      </c>
      <c r="F40" s="4">
        <f>SUM(F36:F39)</f>
        <v>-66</v>
      </c>
      <c r="H40" t="s">
        <v>47</v>
      </c>
      <c r="M40">
        <f t="shared" si="12"/>
        <v>0</v>
      </c>
    </row>
    <row r="41" spans="1:13" x14ac:dyDescent="0.3">
      <c r="H41" t="s">
        <v>48</v>
      </c>
      <c r="M41">
        <f t="shared" si="12"/>
        <v>0</v>
      </c>
    </row>
    <row r="42" spans="1:13" x14ac:dyDescent="0.3">
      <c r="A42" t="s">
        <v>54</v>
      </c>
      <c r="B42">
        <f>B29+B40</f>
        <v>288</v>
      </c>
      <c r="C42">
        <f t="shared" ref="C42:E42" si="13">C29+C40</f>
        <v>390</v>
      </c>
      <c r="D42">
        <f t="shared" si="13"/>
        <v>318</v>
      </c>
      <c r="E42">
        <f t="shared" si="13"/>
        <v>254</v>
      </c>
      <c r="F42" s="4">
        <f>E42-B42</f>
        <v>-34</v>
      </c>
      <c r="H42" t="s">
        <v>49</v>
      </c>
      <c r="M42">
        <f t="shared" si="12"/>
        <v>0</v>
      </c>
    </row>
    <row r="43" spans="1:13" x14ac:dyDescent="0.3">
      <c r="H43" t="s">
        <v>50</v>
      </c>
      <c r="M43">
        <f t="shared" si="12"/>
        <v>0</v>
      </c>
    </row>
    <row r="44" spans="1:13" x14ac:dyDescent="0.3">
      <c r="H44" t="s">
        <v>51</v>
      </c>
      <c r="I44">
        <v>123</v>
      </c>
      <c r="J44">
        <v>114</v>
      </c>
      <c r="K44">
        <v>69</v>
      </c>
      <c r="L44">
        <v>79</v>
      </c>
      <c r="M44">
        <f t="shared" si="12"/>
        <v>-44</v>
      </c>
    </row>
    <row r="45" spans="1:13" x14ac:dyDescent="0.3">
      <c r="H45" t="s">
        <v>22</v>
      </c>
      <c r="I45">
        <f>SUM(I36:I44)</f>
        <v>145</v>
      </c>
      <c r="J45">
        <f>SUM(J36:J44)</f>
        <v>118</v>
      </c>
      <c r="K45">
        <f t="shared" ref="K45:L45" si="14">SUM(K36:K44)</f>
        <v>69</v>
      </c>
      <c r="L45">
        <f t="shared" si="14"/>
        <v>79</v>
      </c>
      <c r="M45">
        <f t="shared" si="12"/>
        <v>-66</v>
      </c>
    </row>
    <row r="48" spans="1:13" x14ac:dyDescent="0.3">
      <c r="A48" t="s">
        <v>52</v>
      </c>
      <c r="B48">
        <f>B9+B18+B29+B40</f>
        <v>739</v>
      </c>
      <c r="C48">
        <f t="shared" ref="C48:E48" si="15">C9+C18+C29+C40</f>
        <v>2620</v>
      </c>
      <c r="D48">
        <f t="shared" si="15"/>
        <v>2987</v>
      </c>
      <c r="E48">
        <f t="shared" si="15"/>
        <v>2891</v>
      </c>
      <c r="F48">
        <f>E48-B48</f>
        <v>2152</v>
      </c>
      <c r="I48">
        <f>I12+I21+I34+I45</f>
        <v>739</v>
      </c>
      <c r="J48">
        <f t="shared" ref="J48:M48" si="16">J12+J21+J34+J45</f>
        <v>2620</v>
      </c>
      <c r="K48">
        <f t="shared" si="16"/>
        <v>2987</v>
      </c>
      <c r="L48">
        <f t="shared" si="16"/>
        <v>2891</v>
      </c>
      <c r="M48">
        <f t="shared" si="16"/>
        <v>2152</v>
      </c>
    </row>
    <row r="51" spans="8:17" ht="14.25" customHeight="1" x14ac:dyDescent="0.3">
      <c r="H51" s="7" t="s">
        <v>77</v>
      </c>
      <c r="I51" s="7">
        <v>2023</v>
      </c>
      <c r="J51" s="7">
        <v>2024</v>
      </c>
      <c r="K51" s="7">
        <v>2025</v>
      </c>
      <c r="L51" s="7">
        <v>2026</v>
      </c>
      <c r="M51" s="12" t="s">
        <v>117</v>
      </c>
      <c r="N51" s="7">
        <v>2023</v>
      </c>
      <c r="O51" s="7">
        <v>2024</v>
      </c>
      <c r="P51" s="7">
        <v>2025</v>
      </c>
      <c r="Q51" s="7">
        <v>2026</v>
      </c>
    </row>
    <row r="52" spans="8:17" x14ac:dyDescent="0.3">
      <c r="H52" s="7" t="s">
        <v>78</v>
      </c>
      <c r="I52" s="8">
        <f>I5+I14</f>
        <v>0</v>
      </c>
      <c r="J52" s="8">
        <f t="shared" ref="J52:L52" si="17">J5+J14</f>
        <v>0</v>
      </c>
      <c r="K52" s="8">
        <f t="shared" si="17"/>
        <v>0</v>
      </c>
      <c r="L52" s="8">
        <f t="shared" si="17"/>
        <v>0</v>
      </c>
      <c r="M52" s="12"/>
      <c r="N52" s="5">
        <f>I52*100/B48</f>
        <v>0</v>
      </c>
      <c r="O52" s="5">
        <f t="shared" ref="O52:Q52" si="18">J52*100/C48</f>
        <v>0</v>
      </c>
      <c r="P52" s="5">
        <f t="shared" si="18"/>
        <v>0</v>
      </c>
      <c r="Q52" s="5">
        <f t="shared" si="18"/>
        <v>0</v>
      </c>
    </row>
    <row r="53" spans="8:17" x14ac:dyDescent="0.3">
      <c r="H53" s="7" t="s">
        <v>79</v>
      </c>
      <c r="I53" s="8">
        <f t="shared" ref="I53:L58" si="19">I6+I15</f>
        <v>0</v>
      </c>
      <c r="J53" s="8">
        <f t="shared" si="19"/>
        <v>0</v>
      </c>
      <c r="K53" s="8">
        <f t="shared" si="19"/>
        <v>25</v>
      </c>
      <c r="L53" s="8">
        <f t="shared" si="19"/>
        <v>31</v>
      </c>
      <c r="M53" s="12"/>
      <c r="N53" s="5">
        <f>I53*100/B48</f>
        <v>0</v>
      </c>
      <c r="O53" s="5">
        <f t="shared" ref="O53:Q53" si="20">J53*100/C48</f>
        <v>0</v>
      </c>
      <c r="P53" s="5">
        <f t="shared" si="20"/>
        <v>0.83696016069635082</v>
      </c>
      <c r="Q53" s="5">
        <f t="shared" si="20"/>
        <v>1.0722933241093047</v>
      </c>
    </row>
    <row r="54" spans="8:17" x14ac:dyDescent="0.3">
      <c r="H54" s="7" t="s">
        <v>80</v>
      </c>
      <c r="I54" s="8">
        <f t="shared" si="19"/>
        <v>6</v>
      </c>
      <c r="J54" s="8">
        <f t="shared" si="19"/>
        <v>141</v>
      </c>
      <c r="K54" s="8">
        <f t="shared" si="19"/>
        <v>105</v>
      </c>
      <c r="L54" s="8">
        <f t="shared" si="19"/>
        <v>115</v>
      </c>
      <c r="M54" s="12"/>
      <c r="N54" s="5">
        <f>I54*100/B48</f>
        <v>0.81190798376184037</v>
      </c>
      <c r="O54" s="5">
        <f t="shared" ref="O54:Q54" si="21">J54*100/C48</f>
        <v>5.3816793893129775</v>
      </c>
      <c r="P54" s="5">
        <f t="shared" si="21"/>
        <v>3.5152326749246736</v>
      </c>
      <c r="Q54" s="5">
        <f t="shared" si="21"/>
        <v>3.9778623313732271</v>
      </c>
    </row>
    <row r="55" spans="8:17" x14ac:dyDescent="0.3">
      <c r="H55" s="7" t="s">
        <v>81</v>
      </c>
      <c r="I55" s="8">
        <f>I8+I17</f>
        <v>34</v>
      </c>
      <c r="J55" s="8">
        <f t="shared" si="19"/>
        <v>431</v>
      </c>
      <c r="K55" s="8">
        <f t="shared" si="19"/>
        <v>390</v>
      </c>
      <c r="L55" s="8">
        <f t="shared" si="19"/>
        <v>388</v>
      </c>
      <c r="M55" s="12"/>
      <c r="N55" s="5">
        <f>I55*100/B48</f>
        <v>4.6008119079837622</v>
      </c>
      <c r="O55" s="5">
        <f t="shared" ref="O55:Q55" si="22">J55*100/C48</f>
        <v>16.450381679389313</v>
      </c>
      <c r="P55" s="5">
        <f t="shared" si="22"/>
        <v>13.056578506863074</v>
      </c>
      <c r="Q55" s="5">
        <f t="shared" si="22"/>
        <v>13.420961604980976</v>
      </c>
    </row>
    <row r="56" spans="8:17" x14ac:dyDescent="0.3">
      <c r="H56" s="7" t="s">
        <v>82</v>
      </c>
      <c r="I56" s="8">
        <f t="shared" si="19"/>
        <v>49</v>
      </c>
      <c r="J56" s="8">
        <f t="shared" si="19"/>
        <v>546</v>
      </c>
      <c r="K56" s="8">
        <f t="shared" si="19"/>
        <v>526</v>
      </c>
      <c r="L56" s="8">
        <f t="shared" si="19"/>
        <v>554</v>
      </c>
      <c r="M56" s="12"/>
      <c r="N56" s="5">
        <f>I56*100/B48</f>
        <v>6.6305818673883623</v>
      </c>
      <c r="O56" s="5">
        <f t="shared" ref="O56:Q56" si="23">J56*100/C48</f>
        <v>20.83969465648855</v>
      </c>
      <c r="P56" s="5">
        <f t="shared" si="23"/>
        <v>17.609641781051224</v>
      </c>
      <c r="Q56" s="5">
        <f t="shared" si="23"/>
        <v>19.162919405050154</v>
      </c>
    </row>
    <row r="57" spans="8:17" x14ac:dyDescent="0.3">
      <c r="H57" s="7" t="s">
        <v>83</v>
      </c>
      <c r="I57" s="8">
        <f t="shared" si="19"/>
        <v>114</v>
      </c>
      <c r="J57" s="8">
        <f t="shared" si="19"/>
        <v>743</v>
      </c>
      <c r="K57" s="8">
        <f t="shared" si="19"/>
        <v>833</v>
      </c>
      <c r="L57" s="8">
        <f t="shared" si="19"/>
        <v>868</v>
      </c>
      <c r="M57" s="12"/>
      <c r="N57" s="5">
        <f>I57*100/B48</f>
        <v>15.426251691474967</v>
      </c>
      <c r="O57" s="5">
        <f t="shared" ref="O57:Q57" si="24">J57*100/C48</f>
        <v>28.358778625954198</v>
      </c>
      <c r="P57" s="5">
        <f t="shared" si="24"/>
        <v>27.887512554402409</v>
      </c>
      <c r="Q57" s="5">
        <f t="shared" si="24"/>
        <v>30.024213075060533</v>
      </c>
    </row>
    <row r="58" spans="8:17" x14ac:dyDescent="0.3">
      <c r="H58" s="7" t="s">
        <v>84</v>
      </c>
      <c r="I58" s="8">
        <f t="shared" si="19"/>
        <v>248</v>
      </c>
      <c r="J58" s="8">
        <f t="shared" si="19"/>
        <v>369</v>
      </c>
      <c r="K58" s="8">
        <f t="shared" si="19"/>
        <v>790</v>
      </c>
      <c r="L58" s="8">
        <f t="shared" si="19"/>
        <v>681</v>
      </c>
      <c r="M58" s="12"/>
      <c r="N58" s="5">
        <f>I58*100/B48</f>
        <v>33.558863328822731</v>
      </c>
      <c r="O58" s="5">
        <f t="shared" ref="O58:Q58" si="25">J58*100/C48</f>
        <v>14.083969465648854</v>
      </c>
      <c r="P58" s="5">
        <f t="shared" si="25"/>
        <v>26.447941078004686</v>
      </c>
      <c r="Q58" s="5">
        <f t="shared" si="25"/>
        <v>23.555863023175373</v>
      </c>
    </row>
    <row r="60" spans="8:17" x14ac:dyDescent="0.3">
      <c r="H60" t="s">
        <v>22</v>
      </c>
      <c r="I60">
        <f>SUM(I52:I58)</f>
        <v>451</v>
      </c>
      <c r="J60">
        <f t="shared" ref="J60:Q60" si="26">SUM(J52:J58)</f>
        <v>2230</v>
      </c>
      <c r="K60">
        <f t="shared" si="26"/>
        <v>2669</v>
      </c>
      <c r="L60">
        <f t="shared" si="26"/>
        <v>2637</v>
      </c>
      <c r="N60" s="9">
        <f>SUM(N52:N58)</f>
        <v>61.028416779431666</v>
      </c>
      <c r="O60" s="5">
        <f t="shared" si="26"/>
        <v>85.114503816793885</v>
      </c>
      <c r="P60" s="5">
        <f t="shared" si="26"/>
        <v>89.35386675594242</v>
      </c>
      <c r="Q60" s="5">
        <f t="shared" si="26"/>
        <v>91.214112763749569</v>
      </c>
    </row>
    <row r="67" spans="8:17" ht="14.25" customHeight="1" x14ac:dyDescent="0.3">
      <c r="H67" s="6" t="s">
        <v>76</v>
      </c>
      <c r="I67" s="6">
        <v>2023</v>
      </c>
      <c r="J67" s="6">
        <v>2024</v>
      </c>
      <c r="K67" s="6">
        <v>2025</v>
      </c>
      <c r="L67" s="6">
        <v>2026</v>
      </c>
      <c r="M67" s="13" t="s">
        <v>117</v>
      </c>
      <c r="N67" s="6">
        <v>2023</v>
      </c>
      <c r="O67" s="6">
        <v>2024</v>
      </c>
      <c r="P67" s="6">
        <v>2025</v>
      </c>
      <c r="Q67" s="6">
        <v>2026</v>
      </c>
    </row>
    <row r="68" spans="8:17" x14ac:dyDescent="0.3">
      <c r="H68" s="6" t="s">
        <v>67</v>
      </c>
      <c r="I68">
        <f>I25+I36</f>
        <v>0</v>
      </c>
      <c r="J68">
        <f t="shared" ref="J68:L68" si="27">J25+J36</f>
        <v>0</v>
      </c>
      <c r="K68">
        <f t="shared" si="27"/>
        <v>0</v>
      </c>
      <c r="L68">
        <f t="shared" si="27"/>
        <v>0</v>
      </c>
      <c r="M68" s="13"/>
      <c r="N68" s="5">
        <f>I68*100/B48</f>
        <v>0</v>
      </c>
      <c r="O68" s="5">
        <f t="shared" ref="O68:Q68" si="28">J68*100/C48</f>
        <v>0</v>
      </c>
      <c r="P68" s="5">
        <f t="shared" si="28"/>
        <v>0</v>
      </c>
      <c r="Q68" s="5">
        <f t="shared" si="28"/>
        <v>0</v>
      </c>
    </row>
    <row r="69" spans="8:17" x14ac:dyDescent="0.3">
      <c r="H69" s="6" t="s">
        <v>68</v>
      </c>
      <c r="I69">
        <f t="shared" ref="I69:L76" si="29">I26+I37</f>
        <v>0</v>
      </c>
      <c r="J69">
        <f t="shared" si="29"/>
        <v>0</v>
      </c>
      <c r="K69">
        <f t="shared" si="29"/>
        <v>0</v>
      </c>
      <c r="L69">
        <f t="shared" si="29"/>
        <v>0</v>
      </c>
      <c r="M69" s="13"/>
      <c r="N69" s="5">
        <f>I69*100/B48</f>
        <v>0</v>
      </c>
      <c r="O69" s="5">
        <f t="shared" ref="O69:Q69" si="30">J69*100/C48</f>
        <v>0</v>
      </c>
      <c r="P69" s="5">
        <f t="shared" si="30"/>
        <v>0</v>
      </c>
      <c r="Q69" s="5">
        <f t="shared" si="30"/>
        <v>0</v>
      </c>
    </row>
    <row r="70" spans="8:17" x14ac:dyDescent="0.3">
      <c r="H70" s="6" t="s">
        <v>69</v>
      </c>
      <c r="I70">
        <f t="shared" si="29"/>
        <v>0</v>
      </c>
      <c r="J70">
        <f t="shared" si="29"/>
        <v>0</v>
      </c>
      <c r="K70">
        <f t="shared" si="29"/>
        <v>0</v>
      </c>
      <c r="L70">
        <f t="shared" si="29"/>
        <v>0</v>
      </c>
      <c r="M70" s="13"/>
      <c r="N70" s="5">
        <f>I70*100/B48</f>
        <v>0</v>
      </c>
      <c r="O70" s="5">
        <f t="shared" ref="O70:Q70" si="31">J70*100/C48</f>
        <v>0</v>
      </c>
      <c r="P70" s="5">
        <f t="shared" si="31"/>
        <v>0</v>
      </c>
      <c r="Q70" s="5">
        <f t="shared" si="31"/>
        <v>0</v>
      </c>
    </row>
    <row r="71" spans="8:17" x14ac:dyDescent="0.3">
      <c r="H71" s="6" t="s">
        <v>70</v>
      </c>
      <c r="I71">
        <f t="shared" si="29"/>
        <v>22</v>
      </c>
      <c r="J71">
        <f t="shared" si="29"/>
        <v>4</v>
      </c>
      <c r="K71">
        <f t="shared" si="29"/>
        <v>0</v>
      </c>
      <c r="L71">
        <f t="shared" si="29"/>
        <v>0</v>
      </c>
      <c r="M71" s="13"/>
      <c r="N71" s="5">
        <f>I71*100/B48</f>
        <v>2.976995940460081</v>
      </c>
      <c r="O71" s="5">
        <f t="shared" ref="O71:Q71" si="32">J71*100/C48</f>
        <v>0.15267175572519084</v>
      </c>
      <c r="P71" s="5">
        <f t="shared" si="32"/>
        <v>0</v>
      </c>
      <c r="Q71" s="5">
        <f t="shared" si="32"/>
        <v>0</v>
      </c>
    </row>
    <row r="72" spans="8:17" x14ac:dyDescent="0.3">
      <c r="H72" s="6" t="s">
        <v>71</v>
      </c>
      <c r="I72">
        <f t="shared" si="29"/>
        <v>15</v>
      </c>
      <c r="J72">
        <f t="shared" si="29"/>
        <v>0</v>
      </c>
      <c r="K72">
        <f t="shared" si="29"/>
        <v>0</v>
      </c>
      <c r="L72">
        <f t="shared" si="29"/>
        <v>0</v>
      </c>
      <c r="M72" s="13"/>
      <c r="N72" s="5">
        <f>I72*100/B48</f>
        <v>2.029769959404601</v>
      </c>
      <c r="O72" s="5">
        <f t="shared" ref="O72:Q72" si="33">J72*100/C48</f>
        <v>0</v>
      </c>
      <c r="P72" s="5">
        <f t="shared" si="33"/>
        <v>0</v>
      </c>
      <c r="Q72" s="5">
        <f t="shared" si="33"/>
        <v>0</v>
      </c>
    </row>
    <row r="73" spans="8:17" x14ac:dyDescent="0.3">
      <c r="H73" s="6" t="s">
        <v>72</v>
      </c>
      <c r="I73">
        <f t="shared" si="29"/>
        <v>19</v>
      </c>
      <c r="J73">
        <f t="shared" si="29"/>
        <v>7</v>
      </c>
      <c r="K73">
        <f t="shared" si="29"/>
        <v>0</v>
      </c>
      <c r="L73">
        <f t="shared" si="29"/>
        <v>0</v>
      </c>
      <c r="M73" s="13"/>
      <c r="N73" s="5">
        <f>I73*100/B48</f>
        <v>2.5710419485791611</v>
      </c>
      <c r="O73" s="5">
        <f t="shared" ref="O73:Q73" si="34">J73*100/C48</f>
        <v>0.26717557251908397</v>
      </c>
      <c r="P73" s="5">
        <f t="shared" si="34"/>
        <v>0</v>
      </c>
      <c r="Q73" s="5">
        <f t="shared" si="34"/>
        <v>0</v>
      </c>
    </row>
    <row r="74" spans="8:17" x14ac:dyDescent="0.3">
      <c r="H74" s="6" t="s">
        <v>73</v>
      </c>
      <c r="I74">
        <f t="shared" si="29"/>
        <v>2</v>
      </c>
      <c r="J74">
        <f t="shared" si="29"/>
        <v>0</v>
      </c>
      <c r="K74">
        <f t="shared" si="29"/>
        <v>0</v>
      </c>
      <c r="L74">
        <f t="shared" si="29"/>
        <v>0</v>
      </c>
      <c r="M74" s="13"/>
      <c r="N74" s="5">
        <f>I74*100/B48</f>
        <v>0.2706359945872801</v>
      </c>
      <c r="O74" s="5">
        <f t="shared" ref="O74:Q74" si="35">J74*100/C48</f>
        <v>0</v>
      </c>
      <c r="P74" s="5">
        <f t="shared" si="35"/>
        <v>0</v>
      </c>
      <c r="Q74" s="5">
        <f t="shared" si="35"/>
        <v>0</v>
      </c>
    </row>
    <row r="75" spans="8:17" x14ac:dyDescent="0.3">
      <c r="H75" s="6" t="s">
        <v>74</v>
      </c>
      <c r="I75">
        <f t="shared" si="29"/>
        <v>10</v>
      </c>
      <c r="J75">
        <f t="shared" si="29"/>
        <v>0</v>
      </c>
      <c r="K75">
        <f t="shared" si="29"/>
        <v>0</v>
      </c>
      <c r="L75">
        <f t="shared" si="29"/>
        <v>0</v>
      </c>
      <c r="M75" s="13"/>
      <c r="N75" s="5">
        <f>I75*100/B48</f>
        <v>1.3531799729364005</v>
      </c>
      <c r="O75" s="5">
        <f t="shared" ref="O75:Q75" si="36">J75*100/C48</f>
        <v>0</v>
      </c>
      <c r="P75" s="5">
        <f t="shared" si="36"/>
        <v>0</v>
      </c>
      <c r="Q75" s="5">
        <f t="shared" si="36"/>
        <v>0</v>
      </c>
    </row>
    <row r="76" spans="8:17" x14ac:dyDescent="0.3">
      <c r="H76" s="6" t="s">
        <v>75</v>
      </c>
      <c r="I76">
        <f t="shared" si="29"/>
        <v>220</v>
      </c>
      <c r="J76">
        <f t="shared" si="29"/>
        <v>379</v>
      </c>
      <c r="K76">
        <f t="shared" si="29"/>
        <v>318</v>
      </c>
      <c r="L76">
        <f t="shared" si="29"/>
        <v>254</v>
      </c>
      <c r="M76" s="13"/>
      <c r="N76" s="5">
        <f>I76*100/B48</f>
        <v>29.769959404600812</v>
      </c>
      <c r="O76" s="5">
        <f t="shared" ref="O76:Q76" si="37">J76*100/C48</f>
        <v>14.465648854961833</v>
      </c>
      <c r="P76" s="5">
        <f t="shared" si="37"/>
        <v>10.646133244057582</v>
      </c>
      <c r="Q76" s="5">
        <f t="shared" si="37"/>
        <v>8.7858872362504332</v>
      </c>
    </row>
    <row r="78" spans="8:17" x14ac:dyDescent="0.3">
      <c r="H78" t="s">
        <v>118</v>
      </c>
      <c r="I78">
        <f>SUM(I68:I76)</f>
        <v>288</v>
      </c>
      <c r="J78">
        <f t="shared" ref="J78:Q78" si="38">SUM(J68:J76)</f>
        <v>390</v>
      </c>
      <c r="K78">
        <f t="shared" si="38"/>
        <v>318</v>
      </c>
      <c r="L78">
        <f t="shared" si="38"/>
        <v>254</v>
      </c>
      <c r="N78" s="5">
        <f t="shared" si="38"/>
        <v>38.971583220568334</v>
      </c>
      <c r="O78" s="5">
        <f t="shared" si="38"/>
        <v>14.885496183206108</v>
      </c>
      <c r="P78" s="5">
        <f t="shared" si="38"/>
        <v>10.646133244057582</v>
      </c>
      <c r="Q78" s="5">
        <f t="shared" si="38"/>
        <v>8.7858872362504332</v>
      </c>
    </row>
  </sheetData>
  <mergeCells count="4">
    <mergeCell ref="A1:F1"/>
    <mergeCell ref="H1:M1"/>
    <mergeCell ref="M51:M58"/>
    <mergeCell ref="M67:M76"/>
  </mergeCells>
  <conditionalFormatting sqref="C9">
    <cfRule type="cellIs" dxfId="434" priority="60" operator="greaterThan">
      <formula>$B$9</formula>
    </cfRule>
    <cfRule type="cellIs" dxfId="433" priority="59" operator="lessThan">
      <formula>$B$9</formula>
    </cfRule>
  </conditionalFormatting>
  <conditionalFormatting sqref="C18">
    <cfRule type="cellIs" dxfId="432" priority="51" operator="lessThan">
      <formula>$B$18</formula>
    </cfRule>
    <cfRule type="cellIs" dxfId="431" priority="52" operator="greaterThan">
      <formula>$B$18</formula>
    </cfRule>
    <cfRule type="cellIs" dxfId="430" priority="53" operator="lessThan">
      <formula>$B$9</formula>
    </cfRule>
    <cfRule type="cellIs" dxfId="429" priority="54" operator="greaterThan">
      <formula>$B$9</formula>
    </cfRule>
  </conditionalFormatting>
  <conditionalFormatting sqref="C29">
    <cfRule type="cellIs" dxfId="428" priority="43" operator="lessThan">
      <formula>$B$29</formula>
    </cfRule>
    <cfRule type="cellIs" dxfId="427" priority="44" operator="greaterThan">
      <formula>$B$29</formula>
    </cfRule>
  </conditionalFormatting>
  <conditionalFormatting sqref="C40">
    <cfRule type="cellIs" dxfId="426" priority="37" operator="lessThan">
      <formula>$B$40</formula>
    </cfRule>
    <cfRule type="cellIs" dxfId="425" priority="38" operator="greaterThan">
      <formula>$B$40</formula>
    </cfRule>
  </conditionalFormatting>
  <conditionalFormatting sqref="C42">
    <cfRule type="cellIs" dxfId="424" priority="5" operator="lessThan">
      <formula>$B$42</formula>
    </cfRule>
    <cfRule type="cellIs" dxfId="423" priority="6" operator="greaterThan">
      <formula>$B$42</formula>
    </cfRule>
  </conditionalFormatting>
  <conditionalFormatting sqref="C48">
    <cfRule type="cellIs" dxfId="422" priority="23" operator="greaterThan">
      <formula>$B$48</formula>
    </cfRule>
    <cfRule type="cellIs" dxfId="421" priority="22" operator="lessThan">
      <formula>$B$48</formula>
    </cfRule>
  </conditionalFormatting>
  <conditionalFormatting sqref="C20:F20">
    <cfRule type="cellIs" dxfId="420" priority="10" operator="greaterThan">
      <formula>$B$20</formula>
    </cfRule>
  </conditionalFormatting>
  <conditionalFormatting sqref="D9">
    <cfRule type="cellIs" dxfId="419" priority="57" operator="lessThan">
      <formula>$C$9</formula>
    </cfRule>
    <cfRule type="cellIs" dxfId="418" priority="58" operator="greaterThan">
      <formula>$C$9</formula>
    </cfRule>
  </conditionalFormatting>
  <conditionalFormatting sqref="D18">
    <cfRule type="cellIs" dxfId="417" priority="31" operator="lessThan">
      <formula>$C$18</formula>
    </cfRule>
    <cfRule type="cellIs" dxfId="416" priority="32" operator="greaterThan">
      <formula>$C$18</formula>
    </cfRule>
  </conditionalFormatting>
  <conditionalFormatting sqref="D29">
    <cfRule type="cellIs" dxfId="415" priority="42" operator="greaterThan">
      <formula>$C$29</formula>
    </cfRule>
    <cfRule type="cellIs" dxfId="414" priority="41" operator="lessThan">
      <formula>$C$29</formula>
    </cfRule>
  </conditionalFormatting>
  <conditionalFormatting sqref="D40">
    <cfRule type="cellIs" dxfId="413" priority="36" operator="greaterThan">
      <formula>$C$40</formula>
    </cfRule>
    <cfRule type="cellIs" dxfId="412" priority="35" operator="lessThan">
      <formula>$C$40</formula>
    </cfRule>
  </conditionalFormatting>
  <conditionalFormatting sqref="D42">
    <cfRule type="cellIs" dxfId="411" priority="3" operator="lessThan">
      <formula>$C$42</formula>
    </cfRule>
    <cfRule type="cellIs" dxfId="410" priority="4" operator="greaterThan">
      <formula>$C$42</formula>
    </cfRule>
  </conditionalFormatting>
  <conditionalFormatting sqref="D48">
    <cfRule type="cellIs" dxfId="409" priority="20" operator="lessThan">
      <formula>$C$48</formula>
    </cfRule>
    <cfRule type="cellIs" dxfId="408" priority="21" operator="greaterThan">
      <formula>$C$48</formula>
    </cfRule>
  </conditionalFormatting>
  <conditionalFormatting sqref="E9">
    <cfRule type="cellIs" dxfId="407" priority="56" operator="greaterThan">
      <formula>$D$9</formula>
    </cfRule>
    <cfRule type="cellIs" dxfId="406" priority="55" operator="lessThan">
      <formula>$D$9</formula>
    </cfRule>
  </conditionalFormatting>
  <conditionalFormatting sqref="E18">
    <cfRule type="cellIs" dxfId="405" priority="29" operator="lessThan">
      <formula>$D$18</formula>
    </cfRule>
    <cfRule type="cellIs" dxfId="404" priority="30" operator="greaterThan">
      <formula>$D$18</formula>
    </cfRule>
  </conditionalFormatting>
  <conditionalFormatting sqref="E29">
    <cfRule type="cellIs" dxfId="403" priority="39" operator="lessThan">
      <formula>$D$29</formula>
    </cfRule>
    <cfRule type="cellIs" dxfId="402" priority="40" operator="greaterThan">
      <formula>$D$29</formula>
    </cfRule>
  </conditionalFormatting>
  <conditionalFormatting sqref="E40">
    <cfRule type="cellIs" dxfId="401" priority="34" operator="greaterThan">
      <formula>$D$40</formula>
    </cfRule>
    <cfRule type="cellIs" dxfId="400" priority="33" operator="lessThan">
      <formula>$D$40</formula>
    </cfRule>
  </conditionalFormatting>
  <conditionalFormatting sqref="E42">
    <cfRule type="cellIs" dxfId="399" priority="2" operator="greaterThan">
      <formula>$D$42</formula>
    </cfRule>
    <cfRule type="cellIs" dxfId="398" priority="1" operator="lessThan">
      <formula>$D$42</formula>
    </cfRule>
  </conditionalFormatting>
  <conditionalFormatting sqref="E48">
    <cfRule type="cellIs" dxfId="397" priority="19" operator="greaterThan">
      <formula>$D$48</formula>
    </cfRule>
    <cfRule type="cellIs" dxfId="396" priority="18" operator="lessThan">
      <formula>$D$48</formula>
    </cfRule>
  </conditionalFormatting>
  <conditionalFormatting sqref="F5:F9">
    <cfRule type="cellIs" dxfId="395" priority="17" operator="lessThan">
      <formula>0</formula>
    </cfRule>
    <cfRule type="cellIs" dxfId="394" priority="16" operator="greaterThan">
      <formula>0</formula>
    </cfRule>
  </conditionalFormatting>
  <conditionalFormatting sqref="F6:F9">
    <cfRule type="cellIs" dxfId="393" priority="15" operator="lessThan">
      <formula>0</formula>
    </cfRule>
  </conditionalFormatting>
  <conditionalFormatting sqref="F14:F18">
    <cfRule type="cellIs" dxfId="392" priority="66" operator="lessThan">
      <formula>0</formula>
    </cfRule>
    <cfRule type="cellIs" dxfId="391" priority="65" operator="greaterThan">
      <formula>0</formula>
    </cfRule>
  </conditionalFormatting>
  <conditionalFormatting sqref="F15:F18">
    <cfRule type="cellIs" dxfId="390" priority="49" operator="lessThan">
      <formula>0</formula>
    </cfRule>
  </conditionalFormatting>
  <conditionalFormatting sqref="F25:F29">
    <cfRule type="cellIs" dxfId="389" priority="47" operator="greaterThan">
      <formula>0</formula>
    </cfRule>
    <cfRule type="cellIs" dxfId="388" priority="48" operator="lessThan">
      <formula>0</formula>
    </cfRule>
  </conditionalFormatting>
  <conditionalFormatting sqref="F26:F29">
    <cfRule type="cellIs" dxfId="387" priority="46" operator="lessThan">
      <formula>0</formula>
    </cfRule>
  </conditionalFormatting>
  <conditionalFormatting sqref="F36:F40">
    <cfRule type="cellIs" dxfId="386" priority="28" operator="lessThan">
      <formula>0</formula>
    </cfRule>
    <cfRule type="cellIs" dxfId="385" priority="27" operator="greaterThan">
      <formula>0</formula>
    </cfRule>
  </conditionalFormatting>
  <conditionalFormatting sqref="F37:F40">
    <cfRule type="cellIs" dxfId="384" priority="26" operator="lessThan">
      <formula>0</formula>
    </cfRule>
  </conditionalFormatting>
  <conditionalFormatting sqref="F42">
    <cfRule type="cellIs" dxfId="383" priority="7" operator="lessThan">
      <formula>0</formula>
    </cfRule>
    <cfRule type="cellIs" dxfId="382" priority="8" operator="greaterThan">
      <formula>0</formula>
    </cfRule>
    <cfRule type="cellIs" dxfId="381" priority="9" operator="lessThan">
      <formula>0</formula>
    </cfRule>
  </conditionalFormatting>
  <conditionalFormatting sqref="F48">
    <cfRule type="cellIs" dxfId="380" priority="25" operator="lessThan">
      <formula>0</formula>
    </cfRule>
  </conditionalFormatting>
  <conditionalFormatting sqref="F48:F52">
    <cfRule type="cellIs" dxfId="379" priority="24" operator="greaterThan">
      <formula>0</formula>
    </cfRule>
  </conditionalFormatting>
  <conditionalFormatting sqref="F49:F52">
    <cfRule type="cellIs" dxfId="378" priority="64" operator="lessThan">
      <formula>0</formula>
    </cfRule>
  </conditionalFormatting>
  <conditionalFormatting sqref="M5:M21">
    <cfRule type="cellIs" dxfId="377" priority="14" operator="greaterThan">
      <formula>0</formula>
    </cfRule>
    <cfRule type="cellIs" dxfId="376" priority="13" operator="lessThan">
      <formula>0</formula>
    </cfRule>
  </conditionalFormatting>
  <conditionalFormatting sqref="M25:M34 M36:M45">
    <cfRule type="cellIs" dxfId="375" priority="12" operator="greaterThan">
      <formula>0</formula>
    </cfRule>
    <cfRule type="cellIs" dxfId="374" priority="1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DK samlet</vt:lpstr>
      <vt:lpstr>D1</vt:lpstr>
      <vt:lpstr>D2</vt:lpstr>
      <vt:lpstr>D3</vt:lpstr>
      <vt:lpstr>D4</vt:lpstr>
      <vt:lpstr>D5</vt:lpstr>
      <vt:lpstr>D1-5</vt:lpstr>
      <vt:lpstr>D6</vt:lpstr>
      <vt:lpstr>D7</vt:lpstr>
      <vt:lpstr>D8</vt:lpstr>
      <vt:lpstr>D9</vt:lpstr>
      <vt:lpstr>D10</vt:lpstr>
      <vt:lpstr>D11-13</vt:lpstr>
      <vt:lpstr>D12</vt:lpstr>
      <vt:lpstr>D14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Birgitte Kronborg</dc:creator>
  <cp:lastModifiedBy>Jeanette Strands</cp:lastModifiedBy>
  <dcterms:created xsi:type="dcterms:W3CDTF">2026-03-06T08:59:33Z</dcterms:created>
  <dcterms:modified xsi:type="dcterms:W3CDTF">2026-04-07T15:20:51Z</dcterms:modified>
</cp:coreProperties>
</file>