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eb88c8697a3013/Skrivebord/Stævnestarter/2026/"/>
    </mc:Choice>
  </mc:AlternateContent>
  <xr:revisionPtr revIDLastSave="1283" documentId="8_{EF9C20B6-D749-44C1-9235-67CE3AAAA4CB}" xr6:coauthVersionLast="47" xr6:coauthVersionMax="47" xr10:uidLastSave="{16FFD1E6-88CA-4F65-A4C3-029009D232D0}"/>
  <bookViews>
    <workbookView xWindow="0" yWindow="240" windowWidth="28800" windowHeight="15240" xr2:uid="{F716D9A4-FBEA-4642-8A79-0445DB5E97B7}"/>
  </bookViews>
  <sheets>
    <sheet name="DK samlet" sheetId="1" r:id="rId1"/>
    <sheet name="D1" sheetId="2" r:id="rId2"/>
    <sheet name="D2" sheetId="3" r:id="rId3"/>
    <sheet name="D3" sheetId="4" r:id="rId4"/>
    <sheet name="D4" sheetId="5" r:id="rId5"/>
    <sheet name="D5" sheetId="6" r:id="rId6"/>
    <sheet name="D1-5" sheetId="7" r:id="rId7"/>
    <sheet name="D6" sheetId="8" r:id="rId8"/>
    <sheet name="D7" sheetId="9" r:id="rId9"/>
    <sheet name="D8" sheetId="10" r:id="rId10"/>
    <sheet name="D9" sheetId="11" r:id="rId11"/>
    <sheet name="D10" sheetId="12" r:id="rId12"/>
    <sheet name="D11-13" sheetId="13" r:id="rId13"/>
    <sheet name="D12" sheetId="14" r:id="rId14"/>
    <sheet name="D14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5" l="1"/>
  <c r="F43" i="15"/>
  <c r="F21" i="15"/>
  <c r="L69" i="14"/>
  <c r="L70" i="14"/>
  <c r="L71" i="14"/>
  <c r="L72" i="14"/>
  <c r="L73" i="14"/>
  <c r="L74" i="14"/>
  <c r="L75" i="14"/>
  <c r="L76" i="14"/>
  <c r="K69" i="14"/>
  <c r="K70" i="14"/>
  <c r="K71" i="14"/>
  <c r="K72" i="14"/>
  <c r="K73" i="14"/>
  <c r="K74" i="14"/>
  <c r="K75" i="14"/>
  <c r="K76" i="14"/>
  <c r="J69" i="14"/>
  <c r="J70" i="14"/>
  <c r="J71" i="14"/>
  <c r="J72" i="14"/>
  <c r="J73" i="14"/>
  <c r="J74" i="14"/>
  <c r="J75" i="14"/>
  <c r="J76" i="14"/>
  <c r="J68" i="14"/>
  <c r="K68" i="14"/>
  <c r="L68" i="14"/>
  <c r="I69" i="14"/>
  <c r="I70" i="14"/>
  <c r="I71" i="14"/>
  <c r="I72" i="14"/>
  <c r="I73" i="14"/>
  <c r="I74" i="14"/>
  <c r="I75" i="14"/>
  <c r="I76" i="14"/>
  <c r="I68" i="14"/>
  <c r="F49" i="14"/>
  <c r="F43" i="14"/>
  <c r="F21" i="14"/>
  <c r="F49" i="13"/>
  <c r="F43" i="13"/>
  <c r="F21" i="13"/>
  <c r="F49" i="11"/>
  <c r="F43" i="11"/>
  <c r="F21" i="11"/>
  <c r="F49" i="10"/>
  <c r="F43" i="10"/>
  <c r="F21" i="10"/>
  <c r="F49" i="9"/>
  <c r="F43" i="9"/>
  <c r="F21" i="9"/>
  <c r="F49" i="8"/>
  <c r="F43" i="8"/>
  <c r="F21" i="8"/>
  <c r="F49" i="7"/>
  <c r="F43" i="7"/>
  <c r="F21" i="7"/>
  <c r="F49" i="6"/>
  <c r="F43" i="6"/>
  <c r="F21" i="6"/>
  <c r="F49" i="5"/>
  <c r="F43" i="5"/>
  <c r="F21" i="5"/>
  <c r="F49" i="4"/>
  <c r="F43" i="4"/>
  <c r="F21" i="4"/>
  <c r="F49" i="3"/>
  <c r="F43" i="3"/>
  <c r="F21" i="3"/>
  <c r="F49" i="12"/>
  <c r="F43" i="12"/>
  <c r="F21" i="12"/>
  <c r="F43" i="2"/>
  <c r="F21" i="2"/>
  <c r="F49" i="2"/>
  <c r="F21" i="1"/>
  <c r="F43" i="1"/>
  <c r="F49" i="1"/>
  <c r="J45" i="14"/>
  <c r="K45" i="14"/>
  <c r="L45" i="14"/>
  <c r="I45" i="14"/>
  <c r="L15" i="1" l="1"/>
  <c r="L37" i="1"/>
  <c r="L38" i="1"/>
  <c r="L39" i="1"/>
  <c r="L40" i="1"/>
  <c r="L41" i="1"/>
  <c r="L42" i="1"/>
  <c r="L43" i="1"/>
  <c r="L44" i="1"/>
  <c r="L36" i="1"/>
  <c r="K37" i="1"/>
  <c r="K38" i="1"/>
  <c r="K39" i="1"/>
  <c r="K40" i="1"/>
  <c r="K41" i="1"/>
  <c r="K42" i="1"/>
  <c r="K43" i="1"/>
  <c r="K44" i="1"/>
  <c r="K36" i="1"/>
  <c r="J37" i="1"/>
  <c r="J38" i="1"/>
  <c r="J39" i="1"/>
  <c r="J40" i="1"/>
  <c r="J41" i="1"/>
  <c r="J42" i="1"/>
  <c r="J43" i="1"/>
  <c r="J44" i="1"/>
  <c r="J36" i="1"/>
  <c r="I37" i="1"/>
  <c r="M37" i="1" s="1"/>
  <c r="I38" i="1"/>
  <c r="I39" i="1"/>
  <c r="M39" i="1" s="1"/>
  <c r="I40" i="1"/>
  <c r="I41" i="1"/>
  <c r="I42" i="1"/>
  <c r="M42" i="1" s="1"/>
  <c r="I43" i="1"/>
  <c r="I44" i="1"/>
  <c r="I36" i="1"/>
  <c r="J33" i="1"/>
  <c r="K33" i="1"/>
  <c r="L33" i="1"/>
  <c r="J32" i="1"/>
  <c r="K32" i="1"/>
  <c r="L32" i="1"/>
  <c r="J31" i="1"/>
  <c r="K31" i="1"/>
  <c r="L31" i="1"/>
  <c r="L74" i="1" s="1"/>
  <c r="J30" i="1"/>
  <c r="K30" i="1"/>
  <c r="L30" i="1"/>
  <c r="J29" i="1"/>
  <c r="J72" i="1" s="1"/>
  <c r="K29" i="1"/>
  <c r="L29" i="1"/>
  <c r="J28" i="1"/>
  <c r="K28" i="1"/>
  <c r="L28" i="1"/>
  <c r="L71" i="1" s="1"/>
  <c r="J27" i="1"/>
  <c r="K27" i="1"/>
  <c r="L27" i="1"/>
  <c r="J26" i="1"/>
  <c r="K26" i="1"/>
  <c r="L26" i="1"/>
  <c r="J25" i="1"/>
  <c r="K25" i="1"/>
  <c r="L25" i="1"/>
  <c r="I26" i="1"/>
  <c r="I27" i="1"/>
  <c r="I28" i="1"/>
  <c r="I29" i="1"/>
  <c r="I30" i="1"/>
  <c r="I31" i="1"/>
  <c r="I32" i="1"/>
  <c r="I33" i="1"/>
  <c r="I25" i="1"/>
  <c r="M37" i="14"/>
  <c r="M38" i="14"/>
  <c r="M39" i="14"/>
  <c r="M40" i="14"/>
  <c r="M41" i="14"/>
  <c r="M42" i="14"/>
  <c r="M43" i="14"/>
  <c r="M44" i="14"/>
  <c r="M36" i="14"/>
  <c r="M45" i="14" s="1"/>
  <c r="M26" i="14"/>
  <c r="M27" i="14"/>
  <c r="M28" i="14"/>
  <c r="M29" i="14"/>
  <c r="M30" i="14"/>
  <c r="M31" i="14"/>
  <c r="M32" i="14"/>
  <c r="M33" i="14"/>
  <c r="M25" i="14"/>
  <c r="J34" i="14"/>
  <c r="K34" i="14"/>
  <c r="L34" i="14"/>
  <c r="M34" i="14" s="1"/>
  <c r="I34" i="14"/>
  <c r="C29" i="10"/>
  <c r="J44" i="7"/>
  <c r="K44" i="7"/>
  <c r="L44" i="7"/>
  <c r="J43" i="7"/>
  <c r="K43" i="7"/>
  <c r="L43" i="7"/>
  <c r="J42" i="7"/>
  <c r="K42" i="7"/>
  <c r="L42" i="7"/>
  <c r="J41" i="7"/>
  <c r="K41" i="7"/>
  <c r="L41" i="7"/>
  <c r="J40" i="7"/>
  <c r="K40" i="7"/>
  <c r="L40" i="7"/>
  <c r="J39" i="7"/>
  <c r="K39" i="7"/>
  <c r="L39" i="7"/>
  <c r="J38" i="7"/>
  <c r="K38" i="7"/>
  <c r="L38" i="7"/>
  <c r="J37" i="7"/>
  <c r="K37" i="7"/>
  <c r="L37" i="7"/>
  <c r="M37" i="7"/>
  <c r="J36" i="7"/>
  <c r="K36" i="7"/>
  <c r="L36" i="7"/>
  <c r="M36" i="7"/>
  <c r="I37" i="7"/>
  <c r="I38" i="7"/>
  <c r="I39" i="7"/>
  <c r="I40" i="7"/>
  <c r="I41" i="7"/>
  <c r="I42" i="7"/>
  <c r="I43" i="7"/>
  <c r="I44" i="7"/>
  <c r="I36" i="7"/>
  <c r="I65" i="7" s="1"/>
  <c r="E6" i="7"/>
  <c r="E7" i="7"/>
  <c r="E8" i="7"/>
  <c r="E5" i="7"/>
  <c r="D6" i="7"/>
  <c r="D7" i="7"/>
  <c r="D8" i="7"/>
  <c r="D5" i="7"/>
  <c r="C6" i="7"/>
  <c r="C7" i="7"/>
  <c r="C8" i="7"/>
  <c r="C5" i="7"/>
  <c r="B6" i="7"/>
  <c r="B7" i="7"/>
  <c r="B8" i="7"/>
  <c r="B5" i="7"/>
  <c r="E18" i="5"/>
  <c r="D18" i="5"/>
  <c r="E9" i="5"/>
  <c r="E18" i="10"/>
  <c r="D18" i="3"/>
  <c r="L69" i="1"/>
  <c r="K52" i="1"/>
  <c r="L76" i="15"/>
  <c r="K76" i="15"/>
  <c r="J76" i="15"/>
  <c r="I76" i="15"/>
  <c r="L75" i="15"/>
  <c r="K75" i="15"/>
  <c r="J75" i="15"/>
  <c r="I75" i="15"/>
  <c r="L74" i="15"/>
  <c r="K74" i="15"/>
  <c r="J74" i="15"/>
  <c r="I74" i="15"/>
  <c r="L73" i="15"/>
  <c r="K73" i="15"/>
  <c r="J73" i="15"/>
  <c r="I73" i="15"/>
  <c r="L72" i="15"/>
  <c r="K72" i="15"/>
  <c r="J72" i="15"/>
  <c r="I72" i="15"/>
  <c r="L71" i="15"/>
  <c r="K71" i="15"/>
  <c r="J71" i="15"/>
  <c r="I71" i="15"/>
  <c r="L70" i="15"/>
  <c r="K70" i="15"/>
  <c r="J70" i="15"/>
  <c r="I70" i="15"/>
  <c r="L69" i="15"/>
  <c r="K69" i="15"/>
  <c r="J69" i="15"/>
  <c r="I69" i="15"/>
  <c r="L68" i="15"/>
  <c r="K68" i="15"/>
  <c r="J68" i="15"/>
  <c r="I68" i="15"/>
  <c r="L58" i="15"/>
  <c r="K58" i="15"/>
  <c r="J58" i="15"/>
  <c r="I58" i="15"/>
  <c r="L57" i="15"/>
  <c r="K57" i="15"/>
  <c r="J57" i="15"/>
  <c r="I57" i="15"/>
  <c r="L56" i="15"/>
  <c r="K56" i="15"/>
  <c r="J56" i="15"/>
  <c r="I56" i="15"/>
  <c r="L55" i="15"/>
  <c r="K55" i="15"/>
  <c r="J55" i="15"/>
  <c r="I55" i="15"/>
  <c r="L54" i="15"/>
  <c r="K54" i="15"/>
  <c r="J54" i="15"/>
  <c r="I54" i="15"/>
  <c r="L53" i="15"/>
  <c r="K53" i="15"/>
  <c r="J53" i="15"/>
  <c r="I53" i="15"/>
  <c r="L52" i="15"/>
  <c r="K52" i="15"/>
  <c r="J52" i="15"/>
  <c r="I52" i="15"/>
  <c r="L58" i="14"/>
  <c r="K58" i="14"/>
  <c r="J58" i="14"/>
  <c r="I58" i="14"/>
  <c r="L57" i="14"/>
  <c r="K57" i="14"/>
  <c r="J57" i="14"/>
  <c r="I57" i="14"/>
  <c r="L56" i="14"/>
  <c r="K56" i="14"/>
  <c r="J56" i="14"/>
  <c r="I56" i="14"/>
  <c r="L55" i="14"/>
  <c r="K55" i="14"/>
  <c r="J55" i="14"/>
  <c r="I55" i="14"/>
  <c r="L54" i="14"/>
  <c r="K54" i="14"/>
  <c r="J54" i="14"/>
  <c r="I54" i="14"/>
  <c r="L53" i="14"/>
  <c r="K53" i="14"/>
  <c r="J53" i="14"/>
  <c r="I53" i="14"/>
  <c r="L52" i="14"/>
  <c r="K52" i="14"/>
  <c r="J52" i="14"/>
  <c r="I52" i="14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76" i="12"/>
  <c r="K76" i="12"/>
  <c r="J76" i="12"/>
  <c r="I76" i="12"/>
  <c r="L75" i="12"/>
  <c r="K75" i="12"/>
  <c r="J75" i="12"/>
  <c r="I75" i="12"/>
  <c r="L74" i="12"/>
  <c r="K74" i="12"/>
  <c r="J74" i="12"/>
  <c r="I74" i="12"/>
  <c r="L73" i="12"/>
  <c r="K73" i="12"/>
  <c r="J73" i="12"/>
  <c r="I73" i="12"/>
  <c r="L72" i="12"/>
  <c r="K72" i="12"/>
  <c r="J72" i="12"/>
  <c r="I72" i="12"/>
  <c r="L71" i="12"/>
  <c r="K71" i="12"/>
  <c r="J71" i="12"/>
  <c r="I71" i="12"/>
  <c r="L70" i="12"/>
  <c r="K70" i="12"/>
  <c r="J70" i="12"/>
  <c r="I70" i="12"/>
  <c r="L69" i="12"/>
  <c r="K69" i="12"/>
  <c r="J69" i="12"/>
  <c r="I69" i="12"/>
  <c r="L68" i="12"/>
  <c r="K68" i="12"/>
  <c r="J68" i="12"/>
  <c r="I68" i="12"/>
  <c r="L58" i="12"/>
  <c r="K58" i="12"/>
  <c r="J58" i="12"/>
  <c r="I58" i="12"/>
  <c r="L57" i="12"/>
  <c r="K57" i="12"/>
  <c r="J57" i="12"/>
  <c r="I57" i="12"/>
  <c r="L56" i="12"/>
  <c r="K56" i="12"/>
  <c r="J56" i="12"/>
  <c r="I56" i="12"/>
  <c r="L55" i="12"/>
  <c r="K55" i="12"/>
  <c r="J55" i="12"/>
  <c r="I55" i="12"/>
  <c r="L54" i="12"/>
  <c r="K54" i="12"/>
  <c r="J54" i="12"/>
  <c r="I54" i="12"/>
  <c r="L53" i="12"/>
  <c r="K53" i="12"/>
  <c r="J53" i="12"/>
  <c r="I53" i="12"/>
  <c r="L52" i="12"/>
  <c r="K52" i="12"/>
  <c r="J52" i="12"/>
  <c r="I52" i="12"/>
  <c r="L76" i="11"/>
  <c r="K76" i="11"/>
  <c r="J76" i="11"/>
  <c r="I76" i="11"/>
  <c r="L75" i="11"/>
  <c r="K75" i="11"/>
  <c r="J75" i="11"/>
  <c r="I75" i="11"/>
  <c r="L74" i="11"/>
  <c r="K74" i="11"/>
  <c r="J74" i="11"/>
  <c r="I74" i="11"/>
  <c r="L73" i="11"/>
  <c r="K73" i="11"/>
  <c r="J73" i="11"/>
  <c r="I73" i="11"/>
  <c r="L72" i="11"/>
  <c r="K72" i="11"/>
  <c r="J72" i="11"/>
  <c r="I72" i="11"/>
  <c r="L71" i="11"/>
  <c r="K71" i="11"/>
  <c r="J71" i="11"/>
  <c r="I71" i="11"/>
  <c r="L70" i="11"/>
  <c r="K70" i="11"/>
  <c r="J70" i="11"/>
  <c r="I70" i="11"/>
  <c r="L69" i="11"/>
  <c r="K69" i="11"/>
  <c r="J69" i="11"/>
  <c r="I69" i="11"/>
  <c r="L68" i="11"/>
  <c r="K68" i="11"/>
  <c r="J68" i="11"/>
  <c r="I68" i="11"/>
  <c r="L58" i="11"/>
  <c r="K58" i="11"/>
  <c r="J58" i="11"/>
  <c r="I58" i="11"/>
  <c r="L57" i="11"/>
  <c r="K57" i="11"/>
  <c r="J57" i="11"/>
  <c r="I57" i="11"/>
  <c r="L56" i="11"/>
  <c r="K56" i="11"/>
  <c r="J56" i="11"/>
  <c r="I56" i="11"/>
  <c r="L55" i="11"/>
  <c r="K55" i="11"/>
  <c r="J55" i="11"/>
  <c r="I55" i="11"/>
  <c r="L54" i="11"/>
  <c r="K54" i="11"/>
  <c r="J54" i="11"/>
  <c r="I54" i="11"/>
  <c r="L53" i="11"/>
  <c r="K53" i="11"/>
  <c r="J53" i="11"/>
  <c r="I53" i="11"/>
  <c r="L52" i="11"/>
  <c r="K52" i="11"/>
  <c r="J52" i="11"/>
  <c r="I52" i="11"/>
  <c r="L76" i="10"/>
  <c r="K76" i="10"/>
  <c r="J76" i="10"/>
  <c r="I76" i="10"/>
  <c r="L75" i="10"/>
  <c r="K75" i="10"/>
  <c r="J75" i="10"/>
  <c r="I75" i="10"/>
  <c r="L74" i="10"/>
  <c r="K74" i="10"/>
  <c r="J74" i="10"/>
  <c r="I74" i="10"/>
  <c r="L73" i="10"/>
  <c r="K73" i="10"/>
  <c r="J73" i="10"/>
  <c r="I73" i="10"/>
  <c r="L72" i="10"/>
  <c r="K72" i="10"/>
  <c r="J72" i="10"/>
  <c r="I72" i="10"/>
  <c r="L71" i="10"/>
  <c r="K71" i="10"/>
  <c r="J71" i="10"/>
  <c r="I71" i="10"/>
  <c r="L70" i="10"/>
  <c r="K70" i="10"/>
  <c r="J70" i="10"/>
  <c r="I70" i="10"/>
  <c r="L69" i="10"/>
  <c r="K69" i="10"/>
  <c r="J69" i="10"/>
  <c r="I69" i="10"/>
  <c r="L68" i="10"/>
  <c r="K68" i="10"/>
  <c r="J68" i="10"/>
  <c r="I68" i="10"/>
  <c r="L58" i="10"/>
  <c r="K58" i="10"/>
  <c r="J58" i="10"/>
  <c r="I58" i="10"/>
  <c r="L57" i="10"/>
  <c r="K57" i="10"/>
  <c r="J57" i="10"/>
  <c r="I57" i="10"/>
  <c r="L56" i="10"/>
  <c r="K56" i="10"/>
  <c r="J56" i="10"/>
  <c r="I56" i="10"/>
  <c r="L55" i="10"/>
  <c r="K55" i="10"/>
  <c r="J55" i="10"/>
  <c r="I55" i="10"/>
  <c r="L54" i="10"/>
  <c r="K54" i="10"/>
  <c r="J54" i="10"/>
  <c r="I54" i="10"/>
  <c r="L53" i="10"/>
  <c r="K53" i="10"/>
  <c r="J53" i="10"/>
  <c r="I53" i="10"/>
  <c r="L52" i="10"/>
  <c r="K52" i="10"/>
  <c r="J52" i="10"/>
  <c r="I52" i="10"/>
  <c r="L76" i="9"/>
  <c r="K76" i="9"/>
  <c r="J76" i="9"/>
  <c r="I76" i="9"/>
  <c r="L75" i="9"/>
  <c r="K75" i="9"/>
  <c r="J75" i="9"/>
  <c r="I75" i="9"/>
  <c r="L74" i="9"/>
  <c r="K74" i="9"/>
  <c r="J74" i="9"/>
  <c r="I74" i="9"/>
  <c r="L73" i="9"/>
  <c r="K73" i="9"/>
  <c r="J73" i="9"/>
  <c r="I73" i="9"/>
  <c r="L72" i="9"/>
  <c r="K72" i="9"/>
  <c r="J72" i="9"/>
  <c r="I72" i="9"/>
  <c r="L71" i="9"/>
  <c r="K71" i="9"/>
  <c r="J71" i="9"/>
  <c r="I71" i="9"/>
  <c r="L70" i="9"/>
  <c r="K70" i="9"/>
  <c r="J70" i="9"/>
  <c r="I70" i="9"/>
  <c r="L69" i="9"/>
  <c r="K69" i="9"/>
  <c r="J69" i="9"/>
  <c r="I69" i="9"/>
  <c r="L68" i="9"/>
  <c r="K68" i="9"/>
  <c r="J68" i="9"/>
  <c r="I68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76" i="8"/>
  <c r="K76" i="8"/>
  <c r="J76" i="8"/>
  <c r="I76" i="8"/>
  <c r="L75" i="8"/>
  <c r="K75" i="8"/>
  <c r="J75" i="8"/>
  <c r="I75" i="8"/>
  <c r="L74" i="8"/>
  <c r="K74" i="8"/>
  <c r="J74" i="8"/>
  <c r="I74" i="8"/>
  <c r="L73" i="8"/>
  <c r="K73" i="8"/>
  <c r="J73" i="8"/>
  <c r="I73" i="8"/>
  <c r="L72" i="8"/>
  <c r="K72" i="8"/>
  <c r="J72" i="8"/>
  <c r="I72" i="8"/>
  <c r="L71" i="8"/>
  <c r="K71" i="8"/>
  <c r="J71" i="8"/>
  <c r="I71" i="8"/>
  <c r="L70" i="8"/>
  <c r="K70" i="8"/>
  <c r="J70" i="8"/>
  <c r="I70" i="8"/>
  <c r="L69" i="8"/>
  <c r="K69" i="8"/>
  <c r="J69" i="8"/>
  <c r="I69" i="8"/>
  <c r="L68" i="8"/>
  <c r="K68" i="8"/>
  <c r="J68" i="8"/>
  <c r="J78" i="8" s="1"/>
  <c r="I68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76" i="6"/>
  <c r="K76" i="6"/>
  <c r="J76" i="6"/>
  <c r="J78" i="6" s="1"/>
  <c r="I76" i="6"/>
  <c r="L75" i="6"/>
  <c r="K75" i="6"/>
  <c r="J75" i="6"/>
  <c r="I75" i="6"/>
  <c r="L74" i="6"/>
  <c r="K74" i="6"/>
  <c r="J74" i="6"/>
  <c r="I74" i="6"/>
  <c r="L73" i="6"/>
  <c r="K73" i="6"/>
  <c r="J73" i="6"/>
  <c r="I73" i="6"/>
  <c r="L72" i="6"/>
  <c r="K72" i="6"/>
  <c r="J72" i="6"/>
  <c r="I72" i="6"/>
  <c r="L71" i="6"/>
  <c r="K71" i="6"/>
  <c r="J71" i="6"/>
  <c r="I71" i="6"/>
  <c r="L70" i="6"/>
  <c r="K70" i="6"/>
  <c r="J70" i="6"/>
  <c r="I70" i="6"/>
  <c r="L69" i="6"/>
  <c r="K69" i="6"/>
  <c r="J69" i="6"/>
  <c r="I69" i="6"/>
  <c r="L68" i="6"/>
  <c r="K68" i="6"/>
  <c r="J68" i="6"/>
  <c r="I68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76" i="4"/>
  <c r="K76" i="4"/>
  <c r="J76" i="4"/>
  <c r="I76" i="4"/>
  <c r="L75" i="4"/>
  <c r="K75" i="4"/>
  <c r="J75" i="4"/>
  <c r="I75" i="4"/>
  <c r="L74" i="4"/>
  <c r="K74" i="4"/>
  <c r="J74" i="4"/>
  <c r="I74" i="4"/>
  <c r="L73" i="4"/>
  <c r="K73" i="4"/>
  <c r="J73" i="4"/>
  <c r="I73" i="4"/>
  <c r="L72" i="4"/>
  <c r="K72" i="4"/>
  <c r="J72" i="4"/>
  <c r="I72" i="4"/>
  <c r="L71" i="4"/>
  <c r="K71" i="4"/>
  <c r="J71" i="4"/>
  <c r="I71" i="4"/>
  <c r="L70" i="4"/>
  <c r="K70" i="4"/>
  <c r="J70" i="4"/>
  <c r="I70" i="4"/>
  <c r="L69" i="4"/>
  <c r="K69" i="4"/>
  <c r="J69" i="4"/>
  <c r="I69" i="4"/>
  <c r="L68" i="4"/>
  <c r="K68" i="4"/>
  <c r="J68" i="4"/>
  <c r="I68" i="4"/>
  <c r="L58" i="4"/>
  <c r="K58" i="4"/>
  <c r="J58" i="4"/>
  <c r="I58" i="4"/>
  <c r="L57" i="4"/>
  <c r="K57" i="4"/>
  <c r="J57" i="4"/>
  <c r="I57" i="4"/>
  <c r="L56" i="4"/>
  <c r="K56" i="4"/>
  <c r="J56" i="4"/>
  <c r="I56" i="4"/>
  <c r="L55" i="4"/>
  <c r="K55" i="4"/>
  <c r="J55" i="4"/>
  <c r="I55" i="4"/>
  <c r="L54" i="4"/>
  <c r="K54" i="4"/>
  <c r="J54" i="4"/>
  <c r="I54" i="4"/>
  <c r="L53" i="4"/>
  <c r="K53" i="4"/>
  <c r="J53" i="4"/>
  <c r="I53" i="4"/>
  <c r="L52" i="4"/>
  <c r="K52" i="4"/>
  <c r="J52" i="4"/>
  <c r="I52" i="4"/>
  <c r="L76" i="3"/>
  <c r="K76" i="3"/>
  <c r="J76" i="3"/>
  <c r="I76" i="3"/>
  <c r="L75" i="3"/>
  <c r="K75" i="3"/>
  <c r="J75" i="3"/>
  <c r="I75" i="3"/>
  <c r="L74" i="3"/>
  <c r="K74" i="3"/>
  <c r="J74" i="3"/>
  <c r="I74" i="3"/>
  <c r="L73" i="3"/>
  <c r="K73" i="3"/>
  <c r="J73" i="3"/>
  <c r="I73" i="3"/>
  <c r="L72" i="3"/>
  <c r="K72" i="3"/>
  <c r="J72" i="3"/>
  <c r="I72" i="3"/>
  <c r="L71" i="3"/>
  <c r="K71" i="3"/>
  <c r="J71" i="3"/>
  <c r="I71" i="3"/>
  <c r="L70" i="3"/>
  <c r="K70" i="3"/>
  <c r="J70" i="3"/>
  <c r="I70" i="3"/>
  <c r="L69" i="3"/>
  <c r="K69" i="3"/>
  <c r="J69" i="3"/>
  <c r="I69" i="3"/>
  <c r="L68" i="3"/>
  <c r="K68" i="3"/>
  <c r="J68" i="3"/>
  <c r="I68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J54" i="3"/>
  <c r="I54" i="3"/>
  <c r="L53" i="3"/>
  <c r="K53" i="3"/>
  <c r="J53" i="3"/>
  <c r="I53" i="3"/>
  <c r="L52" i="3"/>
  <c r="K52" i="3"/>
  <c r="J52" i="3"/>
  <c r="I52" i="3"/>
  <c r="J76" i="2"/>
  <c r="K76" i="2"/>
  <c r="L76" i="2"/>
  <c r="J75" i="2"/>
  <c r="K75" i="2"/>
  <c r="L75" i="2"/>
  <c r="J74" i="2"/>
  <c r="K74" i="2"/>
  <c r="L74" i="2"/>
  <c r="J73" i="2"/>
  <c r="K73" i="2"/>
  <c r="L73" i="2"/>
  <c r="J72" i="2"/>
  <c r="K72" i="2"/>
  <c r="L72" i="2"/>
  <c r="J71" i="2"/>
  <c r="K71" i="2"/>
  <c r="L71" i="2"/>
  <c r="J70" i="2"/>
  <c r="K70" i="2"/>
  <c r="L70" i="2"/>
  <c r="J69" i="2"/>
  <c r="K69" i="2"/>
  <c r="L69" i="2"/>
  <c r="J68" i="2"/>
  <c r="K68" i="2"/>
  <c r="L68" i="2"/>
  <c r="I69" i="2"/>
  <c r="I70" i="2"/>
  <c r="I71" i="2"/>
  <c r="I72" i="2"/>
  <c r="I73" i="2"/>
  <c r="I74" i="2"/>
  <c r="I75" i="2"/>
  <c r="I76" i="2"/>
  <c r="I68" i="2"/>
  <c r="J58" i="2"/>
  <c r="K58" i="2"/>
  <c r="L58" i="2"/>
  <c r="J57" i="2"/>
  <c r="K57" i="2"/>
  <c r="L57" i="2"/>
  <c r="J56" i="2"/>
  <c r="K56" i="2"/>
  <c r="L56" i="2"/>
  <c r="J55" i="2"/>
  <c r="K55" i="2"/>
  <c r="L55" i="2"/>
  <c r="I55" i="2"/>
  <c r="J54" i="2"/>
  <c r="K54" i="2"/>
  <c r="L54" i="2"/>
  <c r="J53" i="2"/>
  <c r="K53" i="2"/>
  <c r="L53" i="2"/>
  <c r="J52" i="2"/>
  <c r="K52" i="2"/>
  <c r="L52" i="2"/>
  <c r="I53" i="2"/>
  <c r="I54" i="2"/>
  <c r="I56" i="2"/>
  <c r="I57" i="2"/>
  <c r="I58" i="2"/>
  <c r="I52" i="2"/>
  <c r="K66" i="7"/>
  <c r="L66" i="7"/>
  <c r="I66" i="7"/>
  <c r="J49" i="7"/>
  <c r="L75" i="5"/>
  <c r="K75" i="5"/>
  <c r="J75" i="5"/>
  <c r="I75" i="5"/>
  <c r="L74" i="5"/>
  <c r="K74" i="5"/>
  <c r="J74" i="5"/>
  <c r="I74" i="5"/>
  <c r="L73" i="5"/>
  <c r="K73" i="5"/>
  <c r="J73" i="5"/>
  <c r="I73" i="5"/>
  <c r="L72" i="5"/>
  <c r="K72" i="5"/>
  <c r="J72" i="5"/>
  <c r="I72" i="5"/>
  <c r="L71" i="5"/>
  <c r="K71" i="5"/>
  <c r="J71" i="5"/>
  <c r="I71" i="5"/>
  <c r="L70" i="5"/>
  <c r="K70" i="5"/>
  <c r="J70" i="5"/>
  <c r="I70" i="5"/>
  <c r="L69" i="5"/>
  <c r="K69" i="5"/>
  <c r="J69" i="5"/>
  <c r="I69" i="5"/>
  <c r="L68" i="5"/>
  <c r="K68" i="5"/>
  <c r="J68" i="5"/>
  <c r="I6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52" i="5"/>
  <c r="K52" i="5"/>
  <c r="J52" i="5"/>
  <c r="I52" i="5"/>
  <c r="K68" i="7"/>
  <c r="J33" i="7"/>
  <c r="K33" i="7"/>
  <c r="L33" i="7"/>
  <c r="J32" i="7"/>
  <c r="K32" i="7"/>
  <c r="L32" i="7"/>
  <c r="L31" i="7"/>
  <c r="L71" i="7" s="1"/>
  <c r="J31" i="7"/>
  <c r="J71" i="7" s="1"/>
  <c r="K31" i="7"/>
  <c r="J30" i="7"/>
  <c r="K30" i="7"/>
  <c r="L30" i="7"/>
  <c r="L70" i="7" s="1"/>
  <c r="J29" i="7"/>
  <c r="K29" i="7"/>
  <c r="L29" i="7"/>
  <c r="J28" i="7"/>
  <c r="K28" i="7"/>
  <c r="L28" i="7"/>
  <c r="L68" i="7" s="1"/>
  <c r="J27" i="7"/>
  <c r="J67" i="7" s="1"/>
  <c r="K27" i="7"/>
  <c r="L27" i="7"/>
  <c r="J26" i="7"/>
  <c r="J66" i="7" s="1"/>
  <c r="K26" i="7"/>
  <c r="L26" i="7"/>
  <c r="M26" i="7" s="1"/>
  <c r="J25" i="7"/>
  <c r="J65" i="7" s="1"/>
  <c r="K25" i="7"/>
  <c r="L25" i="7"/>
  <c r="L65" i="7" s="1"/>
  <c r="I25" i="7"/>
  <c r="I26" i="7"/>
  <c r="I27" i="7"/>
  <c r="I28" i="7"/>
  <c r="I29" i="7"/>
  <c r="I30" i="7"/>
  <c r="I31" i="7"/>
  <c r="I32" i="7"/>
  <c r="I33" i="7"/>
  <c r="J20" i="7"/>
  <c r="K20" i="7"/>
  <c r="L20" i="7"/>
  <c r="J19" i="7"/>
  <c r="K19" i="7"/>
  <c r="L19" i="7"/>
  <c r="J18" i="7"/>
  <c r="K18" i="7"/>
  <c r="L18" i="7"/>
  <c r="I18" i="7"/>
  <c r="J17" i="7"/>
  <c r="K17" i="7"/>
  <c r="L17" i="7"/>
  <c r="J16" i="7"/>
  <c r="K16" i="7"/>
  <c r="K51" i="7" s="1"/>
  <c r="L16" i="7"/>
  <c r="I16" i="7"/>
  <c r="J15" i="7"/>
  <c r="K15" i="7"/>
  <c r="L15" i="7"/>
  <c r="J14" i="7"/>
  <c r="K14" i="7"/>
  <c r="K49" i="7" s="1"/>
  <c r="L14" i="7"/>
  <c r="L49" i="7" s="1"/>
  <c r="I15" i="7"/>
  <c r="I17" i="7"/>
  <c r="I19" i="7"/>
  <c r="I20" i="7"/>
  <c r="I14" i="7"/>
  <c r="I49" i="7" s="1"/>
  <c r="J11" i="7"/>
  <c r="K11" i="7"/>
  <c r="L11" i="7"/>
  <c r="J10" i="7"/>
  <c r="K10" i="7"/>
  <c r="L10" i="7"/>
  <c r="J9" i="7"/>
  <c r="K9" i="7"/>
  <c r="L9" i="7"/>
  <c r="J8" i="7"/>
  <c r="K8" i="7"/>
  <c r="L8" i="7"/>
  <c r="J7" i="7"/>
  <c r="K7" i="7"/>
  <c r="L7" i="7"/>
  <c r="L51" i="7" s="1"/>
  <c r="J6" i="7"/>
  <c r="K6" i="7"/>
  <c r="L6" i="7"/>
  <c r="L50" i="7" s="1"/>
  <c r="J5" i="7"/>
  <c r="K5" i="7"/>
  <c r="L5" i="7"/>
  <c r="I7" i="7"/>
  <c r="I8" i="7"/>
  <c r="I9" i="7"/>
  <c r="I10" i="7"/>
  <c r="I11" i="7"/>
  <c r="I6" i="7"/>
  <c r="I50" i="7" s="1"/>
  <c r="I5" i="7"/>
  <c r="B36" i="1"/>
  <c r="I69" i="1"/>
  <c r="I5" i="1"/>
  <c r="I52" i="1" s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K15" i="1"/>
  <c r="J14" i="1"/>
  <c r="K14" i="1"/>
  <c r="L14" i="1"/>
  <c r="M14" i="1" s="1"/>
  <c r="I15" i="1"/>
  <c r="I16" i="1"/>
  <c r="I17" i="1"/>
  <c r="I18" i="1"/>
  <c r="I19" i="1"/>
  <c r="I20" i="1"/>
  <c r="I14" i="1"/>
  <c r="J5" i="1"/>
  <c r="K5" i="1"/>
  <c r="L5" i="1"/>
  <c r="M5" i="1" s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I6" i="1"/>
  <c r="M6" i="1" s="1"/>
  <c r="I7" i="1"/>
  <c r="I8" i="1"/>
  <c r="I9" i="1"/>
  <c r="I10" i="1"/>
  <c r="I11" i="1"/>
  <c r="B5" i="1"/>
  <c r="C8" i="1"/>
  <c r="D8" i="1"/>
  <c r="E8" i="1"/>
  <c r="C7" i="1"/>
  <c r="D7" i="1"/>
  <c r="E7" i="1"/>
  <c r="C6" i="1"/>
  <c r="D6" i="1"/>
  <c r="E6" i="1"/>
  <c r="C5" i="1"/>
  <c r="D5" i="1"/>
  <c r="E5" i="1"/>
  <c r="B6" i="1"/>
  <c r="B7" i="1"/>
  <c r="B8" i="1"/>
  <c r="I12" i="10"/>
  <c r="J12" i="10"/>
  <c r="K12" i="10"/>
  <c r="L12" i="10"/>
  <c r="L45" i="15"/>
  <c r="K45" i="15"/>
  <c r="J45" i="15"/>
  <c r="I45" i="15"/>
  <c r="M44" i="15"/>
  <c r="M43" i="15"/>
  <c r="M42" i="15"/>
  <c r="M41" i="15"/>
  <c r="M40" i="15"/>
  <c r="M39" i="15"/>
  <c r="M38" i="15"/>
  <c r="M37" i="15"/>
  <c r="M36" i="15"/>
  <c r="L34" i="15"/>
  <c r="K34" i="15"/>
  <c r="J34" i="15"/>
  <c r="I34" i="15"/>
  <c r="M33" i="15"/>
  <c r="M32" i="15"/>
  <c r="M31" i="15"/>
  <c r="M30" i="15"/>
  <c r="M29" i="15"/>
  <c r="M28" i="15"/>
  <c r="M27" i="15"/>
  <c r="M26" i="15"/>
  <c r="M25" i="15"/>
  <c r="L21" i="15"/>
  <c r="K21" i="15"/>
  <c r="J21" i="15"/>
  <c r="I21" i="15"/>
  <c r="M20" i="15"/>
  <c r="M19" i="15"/>
  <c r="M18" i="15"/>
  <c r="M17" i="15"/>
  <c r="M16" i="15"/>
  <c r="M15" i="15"/>
  <c r="M14" i="15"/>
  <c r="L12" i="15"/>
  <c r="K12" i="15"/>
  <c r="J12" i="15"/>
  <c r="I12" i="15"/>
  <c r="M11" i="15"/>
  <c r="M10" i="15"/>
  <c r="M9" i="15"/>
  <c r="M8" i="15"/>
  <c r="M7" i="15"/>
  <c r="M6" i="15"/>
  <c r="M5" i="15"/>
  <c r="M36" i="1"/>
  <c r="L21" i="14"/>
  <c r="K21" i="14"/>
  <c r="J21" i="14"/>
  <c r="I21" i="14"/>
  <c r="M20" i="14"/>
  <c r="M19" i="14"/>
  <c r="M18" i="14"/>
  <c r="M17" i="14"/>
  <c r="M16" i="14"/>
  <c r="M15" i="14"/>
  <c r="M14" i="14"/>
  <c r="L12" i="14"/>
  <c r="K12" i="14"/>
  <c r="J12" i="14"/>
  <c r="I12" i="14"/>
  <c r="M11" i="14"/>
  <c r="M10" i="14"/>
  <c r="M9" i="14"/>
  <c r="M8" i="14"/>
  <c r="M7" i="14"/>
  <c r="M6" i="14"/>
  <c r="M5" i="14"/>
  <c r="L45" i="13"/>
  <c r="K45" i="13"/>
  <c r="J45" i="13"/>
  <c r="I45" i="13"/>
  <c r="M44" i="13"/>
  <c r="M43" i="13"/>
  <c r="M42" i="13"/>
  <c r="M41" i="13"/>
  <c r="M40" i="13"/>
  <c r="M39" i="13"/>
  <c r="M38" i="13"/>
  <c r="M37" i="13"/>
  <c r="M36" i="13"/>
  <c r="L34" i="13"/>
  <c r="K34" i="13"/>
  <c r="J34" i="13"/>
  <c r="I34" i="13"/>
  <c r="M33" i="13"/>
  <c r="M32" i="13"/>
  <c r="M31" i="13"/>
  <c r="M30" i="13"/>
  <c r="M29" i="13"/>
  <c r="M28" i="13"/>
  <c r="M27" i="13"/>
  <c r="M26" i="13"/>
  <c r="M25" i="13"/>
  <c r="L21" i="13"/>
  <c r="K21" i="13"/>
  <c r="J21" i="13"/>
  <c r="I21" i="13"/>
  <c r="M20" i="13"/>
  <c r="M19" i="13"/>
  <c r="M18" i="13"/>
  <c r="M17" i="13"/>
  <c r="M16" i="13"/>
  <c r="M15" i="13"/>
  <c r="M14" i="13"/>
  <c r="L12" i="13"/>
  <c r="K12" i="13"/>
  <c r="J12" i="13"/>
  <c r="I12" i="13"/>
  <c r="M11" i="13"/>
  <c r="M10" i="13"/>
  <c r="M9" i="13"/>
  <c r="M8" i="13"/>
  <c r="M7" i="13"/>
  <c r="M6" i="13"/>
  <c r="M5" i="13"/>
  <c r="L45" i="12"/>
  <c r="K45" i="12"/>
  <c r="J45" i="12"/>
  <c r="I45" i="12"/>
  <c r="M44" i="12"/>
  <c r="M43" i="12"/>
  <c r="M42" i="12"/>
  <c r="M41" i="12"/>
  <c r="M40" i="12"/>
  <c r="M39" i="12"/>
  <c r="M38" i="12"/>
  <c r="M37" i="12"/>
  <c r="M36" i="12"/>
  <c r="L34" i="12"/>
  <c r="K34" i="12"/>
  <c r="J34" i="12"/>
  <c r="I34" i="12"/>
  <c r="M33" i="12"/>
  <c r="M32" i="12"/>
  <c r="M31" i="12"/>
  <c r="M30" i="12"/>
  <c r="M29" i="12"/>
  <c r="M28" i="12"/>
  <c r="M27" i="12"/>
  <c r="M26" i="12"/>
  <c r="M25" i="12"/>
  <c r="L21" i="12"/>
  <c r="K21" i="12"/>
  <c r="J21" i="12"/>
  <c r="I21" i="12"/>
  <c r="M20" i="12"/>
  <c r="M19" i="12"/>
  <c r="M18" i="12"/>
  <c r="M17" i="12"/>
  <c r="M16" i="12"/>
  <c r="M15" i="12"/>
  <c r="M14" i="12"/>
  <c r="L12" i="12"/>
  <c r="K12" i="12"/>
  <c r="J12" i="12"/>
  <c r="I12" i="12"/>
  <c r="M11" i="12"/>
  <c r="M10" i="12"/>
  <c r="M9" i="12"/>
  <c r="M8" i="12"/>
  <c r="M7" i="12"/>
  <c r="M6" i="12"/>
  <c r="M5" i="12"/>
  <c r="L45" i="11"/>
  <c r="K45" i="11"/>
  <c r="J45" i="11"/>
  <c r="I45" i="11"/>
  <c r="M44" i="11"/>
  <c r="M43" i="11"/>
  <c r="M42" i="11"/>
  <c r="M41" i="11"/>
  <c r="M40" i="11"/>
  <c r="M39" i="11"/>
  <c r="M38" i="11"/>
  <c r="M37" i="11"/>
  <c r="M36" i="11"/>
  <c r="L34" i="11"/>
  <c r="K34" i="11"/>
  <c r="J34" i="11"/>
  <c r="I34" i="11"/>
  <c r="M33" i="11"/>
  <c r="M32" i="11"/>
  <c r="M31" i="11"/>
  <c r="M30" i="11"/>
  <c r="M29" i="11"/>
  <c r="M28" i="11"/>
  <c r="M27" i="11"/>
  <c r="M26" i="11"/>
  <c r="M25" i="11"/>
  <c r="L21" i="11"/>
  <c r="K21" i="11"/>
  <c r="J21" i="11"/>
  <c r="I21" i="11"/>
  <c r="M20" i="11"/>
  <c r="M19" i="11"/>
  <c r="M18" i="11"/>
  <c r="M17" i="11"/>
  <c r="M16" i="11"/>
  <c r="M15" i="11"/>
  <c r="M14" i="11"/>
  <c r="L12" i="11"/>
  <c r="K12" i="11"/>
  <c r="J12" i="11"/>
  <c r="I12" i="11"/>
  <c r="M11" i="11"/>
  <c r="M10" i="11"/>
  <c r="M9" i="11"/>
  <c r="M8" i="11"/>
  <c r="M7" i="11"/>
  <c r="M6" i="11"/>
  <c r="M5" i="11"/>
  <c r="L45" i="10"/>
  <c r="M45" i="10" s="1"/>
  <c r="K45" i="10"/>
  <c r="J45" i="10"/>
  <c r="I45" i="10"/>
  <c r="M44" i="10"/>
  <c r="M43" i="10"/>
  <c r="M42" i="10"/>
  <c r="M41" i="10"/>
  <c r="M40" i="10"/>
  <c r="M39" i="10"/>
  <c r="M38" i="10"/>
  <c r="M37" i="10"/>
  <c r="M36" i="10"/>
  <c r="L34" i="10"/>
  <c r="K34" i="10"/>
  <c r="J34" i="10"/>
  <c r="I34" i="10"/>
  <c r="M33" i="10"/>
  <c r="M32" i="10"/>
  <c r="M31" i="10"/>
  <c r="M30" i="10"/>
  <c r="M29" i="10"/>
  <c r="M28" i="10"/>
  <c r="M27" i="10"/>
  <c r="M26" i="10"/>
  <c r="M25" i="10"/>
  <c r="L21" i="10"/>
  <c r="K21" i="10"/>
  <c r="J21" i="10"/>
  <c r="I21" i="10"/>
  <c r="M20" i="10"/>
  <c r="M19" i="10"/>
  <c r="M18" i="10"/>
  <c r="M17" i="10"/>
  <c r="M16" i="10"/>
  <c r="M15" i="10"/>
  <c r="M14" i="10"/>
  <c r="M11" i="10"/>
  <c r="M10" i="10"/>
  <c r="M9" i="10"/>
  <c r="M8" i="10"/>
  <c r="M7" i="10"/>
  <c r="M6" i="10"/>
  <c r="M5" i="10"/>
  <c r="L45" i="9"/>
  <c r="K45" i="9"/>
  <c r="J45" i="9"/>
  <c r="I45" i="9"/>
  <c r="M44" i="9"/>
  <c r="M43" i="9"/>
  <c r="M42" i="9"/>
  <c r="M41" i="9"/>
  <c r="M40" i="9"/>
  <c r="M39" i="9"/>
  <c r="M38" i="9"/>
  <c r="M37" i="9"/>
  <c r="M36" i="9"/>
  <c r="L34" i="9"/>
  <c r="K34" i="9"/>
  <c r="J34" i="9"/>
  <c r="I34" i="9"/>
  <c r="M33" i="9"/>
  <c r="M32" i="9"/>
  <c r="M31" i="9"/>
  <c r="M30" i="9"/>
  <c r="M29" i="9"/>
  <c r="M28" i="9"/>
  <c r="M27" i="9"/>
  <c r="M26" i="9"/>
  <c r="M26" i="1" s="1"/>
  <c r="M25" i="9"/>
  <c r="L21" i="9"/>
  <c r="K21" i="9"/>
  <c r="J21" i="9"/>
  <c r="I21" i="9"/>
  <c r="M20" i="9"/>
  <c r="M19" i="9"/>
  <c r="M18" i="9"/>
  <c r="M17" i="9"/>
  <c r="M16" i="9"/>
  <c r="M15" i="9"/>
  <c r="M14" i="9"/>
  <c r="L12" i="9"/>
  <c r="K12" i="9"/>
  <c r="J12" i="9"/>
  <c r="I12" i="9"/>
  <c r="M11" i="9"/>
  <c r="M10" i="9"/>
  <c r="M9" i="9"/>
  <c r="M8" i="9"/>
  <c r="M7" i="9"/>
  <c r="M6" i="9"/>
  <c r="M5" i="9"/>
  <c r="L45" i="8"/>
  <c r="K45" i="8"/>
  <c r="J45" i="8"/>
  <c r="I45" i="8"/>
  <c r="M44" i="8"/>
  <c r="M43" i="8"/>
  <c r="M42" i="8"/>
  <c r="M41" i="8"/>
  <c r="M40" i="8"/>
  <c r="M39" i="8"/>
  <c r="M38" i="8"/>
  <c r="M37" i="8"/>
  <c r="M36" i="8"/>
  <c r="L34" i="8"/>
  <c r="K34" i="8"/>
  <c r="J34" i="8"/>
  <c r="I34" i="8"/>
  <c r="M33" i="8"/>
  <c r="M32" i="8"/>
  <c r="M31" i="8"/>
  <c r="M30" i="8"/>
  <c r="M29" i="8"/>
  <c r="M28" i="8"/>
  <c r="M27" i="8"/>
  <c r="M26" i="8"/>
  <c r="M25" i="8"/>
  <c r="L21" i="8"/>
  <c r="K21" i="8"/>
  <c r="J21" i="8"/>
  <c r="I21" i="8"/>
  <c r="M20" i="8"/>
  <c r="M19" i="8"/>
  <c r="M18" i="8"/>
  <c r="M17" i="8"/>
  <c r="M16" i="8"/>
  <c r="M15" i="8"/>
  <c r="M14" i="8"/>
  <c r="L12" i="8"/>
  <c r="K12" i="8"/>
  <c r="J12" i="8"/>
  <c r="I12" i="8"/>
  <c r="M11" i="8"/>
  <c r="M10" i="8"/>
  <c r="M9" i="8"/>
  <c r="M8" i="8"/>
  <c r="M7" i="8"/>
  <c r="M6" i="8"/>
  <c r="M5" i="8"/>
  <c r="L45" i="6"/>
  <c r="K45" i="6"/>
  <c r="J45" i="6"/>
  <c r="I45" i="6"/>
  <c r="M44" i="6"/>
  <c r="M43" i="6"/>
  <c r="M42" i="6"/>
  <c r="M41" i="6"/>
  <c r="M40" i="6"/>
  <c r="M39" i="6"/>
  <c r="M38" i="6"/>
  <c r="M37" i="6"/>
  <c r="M36" i="6"/>
  <c r="L34" i="6"/>
  <c r="K34" i="6"/>
  <c r="J34" i="6"/>
  <c r="I34" i="6"/>
  <c r="M33" i="6"/>
  <c r="M32" i="6"/>
  <c r="M31" i="6"/>
  <c r="M30" i="6"/>
  <c r="M29" i="6"/>
  <c r="M28" i="6"/>
  <c r="M27" i="6"/>
  <c r="M26" i="6"/>
  <c r="M25" i="6"/>
  <c r="L21" i="6"/>
  <c r="K21" i="6"/>
  <c r="J21" i="6"/>
  <c r="I21" i="6"/>
  <c r="M20" i="6"/>
  <c r="M19" i="6"/>
  <c r="M18" i="6"/>
  <c r="M17" i="6"/>
  <c r="M16" i="6"/>
  <c r="M15" i="6"/>
  <c r="M14" i="6"/>
  <c r="L12" i="6"/>
  <c r="K12" i="6"/>
  <c r="J12" i="6"/>
  <c r="I12" i="6"/>
  <c r="M11" i="6"/>
  <c r="M10" i="6"/>
  <c r="M9" i="6"/>
  <c r="M8" i="6"/>
  <c r="M7" i="6"/>
  <c r="M6" i="6"/>
  <c r="M5" i="6"/>
  <c r="L45" i="5"/>
  <c r="K45" i="5"/>
  <c r="J45" i="5"/>
  <c r="I45" i="5"/>
  <c r="M44" i="5"/>
  <c r="M43" i="5"/>
  <c r="M42" i="5"/>
  <c r="M41" i="5"/>
  <c r="M40" i="5"/>
  <c r="M39" i="5"/>
  <c r="M38" i="5"/>
  <c r="M37" i="5"/>
  <c r="M36" i="5"/>
  <c r="L34" i="5"/>
  <c r="K34" i="5"/>
  <c r="J34" i="5"/>
  <c r="I34" i="5"/>
  <c r="M33" i="5"/>
  <c r="M32" i="5"/>
  <c r="M31" i="5"/>
  <c r="M30" i="5"/>
  <c r="M29" i="5"/>
  <c r="M28" i="5"/>
  <c r="M27" i="5"/>
  <c r="M26" i="5"/>
  <c r="M25" i="5"/>
  <c r="L21" i="5"/>
  <c r="K21" i="5"/>
  <c r="J21" i="5"/>
  <c r="I21" i="5"/>
  <c r="M20" i="5"/>
  <c r="M19" i="5"/>
  <c r="M18" i="5"/>
  <c r="M17" i="5"/>
  <c r="M16" i="5"/>
  <c r="M15" i="5"/>
  <c r="M14" i="5"/>
  <c r="L12" i="5"/>
  <c r="K12" i="5"/>
  <c r="J12" i="5"/>
  <c r="I12" i="5"/>
  <c r="M11" i="5"/>
  <c r="M10" i="5"/>
  <c r="M9" i="5"/>
  <c r="M8" i="5"/>
  <c r="M7" i="5"/>
  <c r="M6" i="5"/>
  <c r="M5" i="5"/>
  <c r="M37" i="4"/>
  <c r="M38" i="4"/>
  <c r="M39" i="4"/>
  <c r="M40" i="4"/>
  <c r="M41" i="4"/>
  <c r="M42" i="4"/>
  <c r="M43" i="4"/>
  <c r="M44" i="4"/>
  <c r="M36" i="4"/>
  <c r="J45" i="4"/>
  <c r="K45" i="4"/>
  <c r="L45" i="4"/>
  <c r="I45" i="4"/>
  <c r="J34" i="4"/>
  <c r="K34" i="4"/>
  <c r="L34" i="4"/>
  <c r="I34" i="4"/>
  <c r="M25" i="4"/>
  <c r="M26" i="4"/>
  <c r="M27" i="4"/>
  <c r="M28" i="4"/>
  <c r="M29" i="4"/>
  <c r="M30" i="4"/>
  <c r="M31" i="4"/>
  <c r="M32" i="4"/>
  <c r="M33" i="4"/>
  <c r="M15" i="4"/>
  <c r="M16" i="4"/>
  <c r="M17" i="4"/>
  <c r="M18" i="4"/>
  <c r="M19" i="4"/>
  <c r="M20" i="4"/>
  <c r="M14" i="4"/>
  <c r="L21" i="4"/>
  <c r="K21" i="4"/>
  <c r="J21" i="4"/>
  <c r="I21" i="4"/>
  <c r="L12" i="4"/>
  <c r="J12" i="4"/>
  <c r="I12" i="4"/>
  <c r="K12" i="4"/>
  <c r="M6" i="4"/>
  <c r="M5" i="4"/>
  <c r="M7" i="4"/>
  <c r="M8" i="4"/>
  <c r="M9" i="4"/>
  <c r="M10" i="4"/>
  <c r="M11" i="4"/>
  <c r="M37" i="3"/>
  <c r="M38" i="3"/>
  <c r="M38" i="7" s="1"/>
  <c r="M39" i="3"/>
  <c r="M40" i="3"/>
  <c r="M40" i="7" s="1"/>
  <c r="M41" i="3"/>
  <c r="M42" i="3"/>
  <c r="M43" i="3"/>
  <c r="M44" i="3"/>
  <c r="M36" i="3"/>
  <c r="I45" i="3"/>
  <c r="J45" i="3"/>
  <c r="K45" i="3"/>
  <c r="L45" i="3"/>
  <c r="M26" i="3"/>
  <c r="M27" i="3"/>
  <c r="M28" i="3"/>
  <c r="M29" i="3"/>
  <c r="M30" i="3"/>
  <c r="M31" i="3"/>
  <c r="M32" i="3"/>
  <c r="M33" i="3"/>
  <c r="M25" i="3"/>
  <c r="M25" i="1" s="1"/>
  <c r="J34" i="3"/>
  <c r="K34" i="3"/>
  <c r="L34" i="3"/>
  <c r="I34" i="3"/>
  <c r="M15" i="3"/>
  <c r="M16" i="3"/>
  <c r="M17" i="3"/>
  <c r="M18" i="3"/>
  <c r="M19" i="3"/>
  <c r="M20" i="3"/>
  <c r="M14" i="3"/>
  <c r="M6" i="3"/>
  <c r="M7" i="3"/>
  <c r="M8" i="3"/>
  <c r="M9" i="3"/>
  <c r="M10" i="3"/>
  <c r="M11" i="3"/>
  <c r="M5" i="3"/>
  <c r="K12" i="3"/>
  <c r="L12" i="3"/>
  <c r="J21" i="3"/>
  <c r="K21" i="3"/>
  <c r="L21" i="3"/>
  <c r="I21" i="3"/>
  <c r="J12" i="3"/>
  <c r="I12" i="3"/>
  <c r="M37" i="2"/>
  <c r="M38" i="2"/>
  <c r="M39" i="2"/>
  <c r="M39" i="7" s="1"/>
  <c r="M40" i="2"/>
  <c r="M41" i="2"/>
  <c r="M41" i="7" s="1"/>
  <c r="M42" i="2"/>
  <c r="M42" i="7" s="1"/>
  <c r="M43" i="2"/>
  <c r="M43" i="7" s="1"/>
  <c r="M44" i="2"/>
  <c r="M36" i="2"/>
  <c r="K45" i="2"/>
  <c r="L45" i="2"/>
  <c r="J45" i="2"/>
  <c r="I45" i="2"/>
  <c r="M26" i="2"/>
  <c r="M27" i="2"/>
  <c r="M28" i="2"/>
  <c r="M28" i="1" s="1"/>
  <c r="M29" i="2"/>
  <c r="M30" i="2"/>
  <c r="M31" i="2"/>
  <c r="M32" i="2"/>
  <c r="M33" i="2"/>
  <c r="M25" i="2"/>
  <c r="J34" i="2"/>
  <c r="K34" i="2"/>
  <c r="L34" i="2"/>
  <c r="I34" i="2"/>
  <c r="J21" i="2"/>
  <c r="K21" i="2"/>
  <c r="L21" i="2"/>
  <c r="I21" i="2"/>
  <c r="M15" i="2"/>
  <c r="M15" i="7" s="1"/>
  <c r="M16" i="2"/>
  <c r="M16" i="7" s="1"/>
  <c r="M17" i="2"/>
  <c r="M18" i="2"/>
  <c r="M19" i="2"/>
  <c r="M20" i="2"/>
  <c r="M14" i="2"/>
  <c r="M14" i="7" s="1"/>
  <c r="E9" i="2"/>
  <c r="D9" i="2"/>
  <c r="C9" i="2"/>
  <c r="B9" i="2"/>
  <c r="F8" i="2"/>
  <c r="F7" i="2"/>
  <c r="F6" i="2"/>
  <c r="F5" i="2"/>
  <c r="F5" i="7" s="1"/>
  <c r="M6" i="2"/>
  <c r="M7" i="2"/>
  <c r="M8" i="2"/>
  <c r="M9" i="2"/>
  <c r="M10" i="2"/>
  <c r="M11" i="2"/>
  <c r="M5" i="2"/>
  <c r="J12" i="2"/>
  <c r="K12" i="2"/>
  <c r="L12" i="2"/>
  <c r="I12" i="2"/>
  <c r="B18" i="13"/>
  <c r="E37" i="1"/>
  <c r="E38" i="1"/>
  <c r="E39" i="1"/>
  <c r="D37" i="1"/>
  <c r="D38" i="1"/>
  <c r="D39" i="1"/>
  <c r="C37" i="1"/>
  <c r="C38" i="1"/>
  <c r="C39" i="1"/>
  <c r="B37" i="1"/>
  <c r="B38" i="1"/>
  <c r="B39" i="1"/>
  <c r="E36" i="1"/>
  <c r="D36" i="1"/>
  <c r="C36" i="1"/>
  <c r="E26" i="1"/>
  <c r="E27" i="1"/>
  <c r="E28" i="1"/>
  <c r="D26" i="1"/>
  <c r="D27" i="1"/>
  <c r="D28" i="1"/>
  <c r="C26" i="1"/>
  <c r="C27" i="1"/>
  <c r="C28" i="1"/>
  <c r="B26" i="1"/>
  <c r="B27" i="1"/>
  <c r="B28" i="1"/>
  <c r="E25" i="1"/>
  <c r="D25" i="1"/>
  <c r="C25" i="1"/>
  <c r="B25" i="1"/>
  <c r="C17" i="1"/>
  <c r="D17" i="1"/>
  <c r="E17" i="1"/>
  <c r="C16" i="1"/>
  <c r="D16" i="1"/>
  <c r="E16" i="1"/>
  <c r="C15" i="1"/>
  <c r="D15" i="1"/>
  <c r="E15" i="1"/>
  <c r="C14" i="1"/>
  <c r="D14" i="1"/>
  <c r="E14" i="1"/>
  <c r="B15" i="1"/>
  <c r="B16" i="1"/>
  <c r="B17" i="1"/>
  <c r="B14" i="1"/>
  <c r="C39" i="7"/>
  <c r="D39" i="7"/>
  <c r="E39" i="7"/>
  <c r="C38" i="7"/>
  <c r="D38" i="7"/>
  <c r="E38" i="7"/>
  <c r="C37" i="7"/>
  <c r="D37" i="7"/>
  <c r="E37" i="7"/>
  <c r="C36" i="7"/>
  <c r="D36" i="7"/>
  <c r="E36" i="7"/>
  <c r="B37" i="7"/>
  <c r="B38" i="7"/>
  <c r="B39" i="7"/>
  <c r="B36" i="7"/>
  <c r="B25" i="7"/>
  <c r="E26" i="7"/>
  <c r="E27" i="7"/>
  <c r="E28" i="7"/>
  <c r="D26" i="7"/>
  <c r="D27" i="7"/>
  <c r="D28" i="7"/>
  <c r="C26" i="7"/>
  <c r="C27" i="7"/>
  <c r="C28" i="7"/>
  <c r="C25" i="7"/>
  <c r="D25" i="7"/>
  <c r="E25" i="7"/>
  <c r="B26" i="7"/>
  <c r="B27" i="7"/>
  <c r="B28" i="7"/>
  <c r="B14" i="7"/>
  <c r="E15" i="7"/>
  <c r="E16" i="7"/>
  <c r="E17" i="7"/>
  <c r="D15" i="7"/>
  <c r="D16" i="7"/>
  <c r="D17" i="7"/>
  <c r="C15" i="7"/>
  <c r="C16" i="7"/>
  <c r="C17" i="7"/>
  <c r="C14" i="7"/>
  <c r="D14" i="7"/>
  <c r="E14" i="7"/>
  <c r="B15" i="7"/>
  <c r="B16" i="7"/>
  <c r="B17" i="7"/>
  <c r="F15" i="6"/>
  <c r="E40" i="15"/>
  <c r="D40" i="15"/>
  <c r="C40" i="15"/>
  <c r="B40" i="15"/>
  <c r="F39" i="15"/>
  <c r="F38" i="15"/>
  <c r="F37" i="15"/>
  <c r="F36" i="15"/>
  <c r="E29" i="15"/>
  <c r="D29" i="15"/>
  <c r="C29" i="15"/>
  <c r="B29" i="15"/>
  <c r="F28" i="15"/>
  <c r="F27" i="15"/>
  <c r="F26" i="15"/>
  <c r="F25" i="15"/>
  <c r="E18" i="15"/>
  <c r="D18" i="15"/>
  <c r="C18" i="15"/>
  <c r="B18" i="15"/>
  <c r="F17" i="15"/>
  <c r="F16" i="15"/>
  <c r="F15" i="15"/>
  <c r="F14" i="15"/>
  <c r="E9" i="15"/>
  <c r="D9" i="15"/>
  <c r="C9" i="15"/>
  <c r="B9" i="15"/>
  <c r="F8" i="15"/>
  <c r="F7" i="15"/>
  <c r="F6" i="15"/>
  <c r="F5" i="15"/>
  <c r="E40" i="14"/>
  <c r="D40" i="14"/>
  <c r="C40" i="14"/>
  <c r="B40" i="14"/>
  <c r="F39" i="14"/>
  <c r="F38" i="14"/>
  <c r="F37" i="14"/>
  <c r="F36" i="14"/>
  <c r="E29" i="14"/>
  <c r="D29" i="14"/>
  <c r="C29" i="14"/>
  <c r="B29" i="14"/>
  <c r="F28" i="14"/>
  <c r="F27" i="14"/>
  <c r="F26" i="14"/>
  <c r="F25" i="14"/>
  <c r="E18" i="14"/>
  <c r="D18" i="14"/>
  <c r="C18" i="14"/>
  <c r="B18" i="14"/>
  <c r="F17" i="14"/>
  <c r="F16" i="14"/>
  <c r="F15" i="14"/>
  <c r="F14" i="14"/>
  <c r="E9" i="14"/>
  <c r="D9" i="14"/>
  <c r="C9" i="14"/>
  <c r="B9" i="14"/>
  <c r="F8" i="14"/>
  <c r="F7" i="14"/>
  <c r="F6" i="14"/>
  <c r="F5" i="14"/>
  <c r="E40" i="13"/>
  <c r="D40" i="13"/>
  <c r="C40" i="13"/>
  <c r="B40" i="13"/>
  <c r="F39" i="13"/>
  <c r="F38" i="13"/>
  <c r="F37" i="13"/>
  <c r="F36" i="13"/>
  <c r="E29" i="13"/>
  <c r="D29" i="13"/>
  <c r="C29" i="13"/>
  <c r="B29" i="13"/>
  <c r="F28" i="13"/>
  <c r="F27" i="13"/>
  <c r="F26" i="13"/>
  <c r="F25" i="13"/>
  <c r="E18" i="13"/>
  <c r="D18" i="13"/>
  <c r="C18" i="13"/>
  <c r="F17" i="13"/>
  <c r="F16" i="13"/>
  <c r="F15" i="13"/>
  <c r="F14" i="13"/>
  <c r="E9" i="13"/>
  <c r="D9" i="13"/>
  <c r="C9" i="13"/>
  <c r="B9" i="13"/>
  <c r="F8" i="13"/>
  <c r="F7" i="13"/>
  <c r="F6" i="13"/>
  <c r="F5" i="13"/>
  <c r="E40" i="12"/>
  <c r="D40" i="12"/>
  <c r="C40" i="12"/>
  <c r="B40" i="12"/>
  <c r="F39" i="12"/>
  <c r="F38" i="12"/>
  <c r="F37" i="12"/>
  <c r="F36" i="12"/>
  <c r="E29" i="12"/>
  <c r="D29" i="12"/>
  <c r="C29" i="12"/>
  <c r="B29" i="12"/>
  <c r="F28" i="12"/>
  <c r="F27" i="12"/>
  <c r="F26" i="12"/>
  <c r="F25" i="12"/>
  <c r="E18" i="12"/>
  <c r="D18" i="12"/>
  <c r="C18" i="12"/>
  <c r="B18" i="12"/>
  <c r="F17" i="12"/>
  <c r="F16" i="12"/>
  <c r="F15" i="12"/>
  <c r="F14" i="12"/>
  <c r="E9" i="12"/>
  <c r="D9" i="12"/>
  <c r="C9" i="12"/>
  <c r="B9" i="12"/>
  <c r="F8" i="12"/>
  <c r="F7" i="12"/>
  <c r="F6" i="12"/>
  <c r="F5" i="12"/>
  <c r="E40" i="11"/>
  <c r="D40" i="11"/>
  <c r="C40" i="11"/>
  <c r="B40" i="11"/>
  <c r="F39" i="11"/>
  <c r="F38" i="11"/>
  <c r="F37" i="11"/>
  <c r="F36" i="11"/>
  <c r="E29" i="11"/>
  <c r="D29" i="11"/>
  <c r="C29" i="11"/>
  <c r="B29" i="11"/>
  <c r="F28" i="11"/>
  <c r="F27" i="11"/>
  <c r="F26" i="11"/>
  <c r="F25" i="11"/>
  <c r="E18" i="11"/>
  <c r="D18" i="11"/>
  <c r="C18" i="11"/>
  <c r="B18" i="11"/>
  <c r="F17" i="11"/>
  <c r="F16" i="11"/>
  <c r="F15" i="11"/>
  <c r="F14" i="11"/>
  <c r="E9" i="11"/>
  <c r="D9" i="11"/>
  <c r="C9" i="11"/>
  <c r="B9" i="11"/>
  <c r="F8" i="11"/>
  <c r="F7" i="11"/>
  <c r="F6" i="11"/>
  <c r="F5" i="11"/>
  <c r="E40" i="10"/>
  <c r="D40" i="10"/>
  <c r="C40" i="10"/>
  <c r="B40" i="10"/>
  <c r="F39" i="10"/>
  <c r="F38" i="10"/>
  <c r="F37" i="10"/>
  <c r="F36" i="10"/>
  <c r="E29" i="10"/>
  <c r="D29" i="10"/>
  <c r="B29" i="10"/>
  <c r="F28" i="10"/>
  <c r="F27" i="10"/>
  <c r="F26" i="10"/>
  <c r="F25" i="10"/>
  <c r="D18" i="10"/>
  <c r="C18" i="10"/>
  <c r="B18" i="10"/>
  <c r="F17" i="10"/>
  <c r="F16" i="10"/>
  <c r="F15" i="10"/>
  <c r="F14" i="10"/>
  <c r="E9" i="10"/>
  <c r="D9" i="10"/>
  <c r="C9" i="10"/>
  <c r="B9" i="10"/>
  <c r="F8" i="10"/>
  <c r="F7" i="10"/>
  <c r="F6" i="10"/>
  <c r="F5" i="10"/>
  <c r="E40" i="9"/>
  <c r="D40" i="9"/>
  <c r="C40" i="9"/>
  <c r="B40" i="9"/>
  <c r="F39" i="9"/>
  <c r="F38" i="9"/>
  <c r="F37" i="9"/>
  <c r="F36" i="9"/>
  <c r="E29" i="9"/>
  <c r="D29" i="9"/>
  <c r="C29" i="9"/>
  <c r="B29" i="9"/>
  <c r="F28" i="9"/>
  <c r="F27" i="9"/>
  <c r="F26" i="9"/>
  <c r="F25" i="9"/>
  <c r="E18" i="9"/>
  <c r="D18" i="9"/>
  <c r="C18" i="9"/>
  <c r="B18" i="9"/>
  <c r="F17" i="9"/>
  <c r="F16" i="9"/>
  <c r="F15" i="9"/>
  <c r="F14" i="9"/>
  <c r="E9" i="9"/>
  <c r="D9" i="9"/>
  <c r="C9" i="9"/>
  <c r="B9" i="9"/>
  <c r="F8" i="9"/>
  <c r="F7" i="9"/>
  <c r="F6" i="9"/>
  <c r="F5" i="9"/>
  <c r="E40" i="8"/>
  <c r="D40" i="8"/>
  <c r="C40" i="8"/>
  <c r="B40" i="8"/>
  <c r="F39" i="8"/>
  <c r="F38" i="8"/>
  <c r="F37" i="8"/>
  <c r="F36" i="8"/>
  <c r="E29" i="8"/>
  <c r="D29" i="8"/>
  <c r="C29" i="8"/>
  <c r="B29" i="8"/>
  <c r="F28" i="8"/>
  <c r="F27" i="8"/>
  <c r="F26" i="8"/>
  <c r="F25" i="8"/>
  <c r="E18" i="8"/>
  <c r="D18" i="8"/>
  <c r="C18" i="8"/>
  <c r="B18" i="8"/>
  <c r="F17" i="8"/>
  <c r="F16" i="8"/>
  <c r="F15" i="8"/>
  <c r="F14" i="8"/>
  <c r="E9" i="8"/>
  <c r="D9" i="8"/>
  <c r="C9" i="8"/>
  <c r="B9" i="8"/>
  <c r="F8" i="8"/>
  <c r="F7" i="8"/>
  <c r="F6" i="8"/>
  <c r="F5" i="8"/>
  <c r="E40" i="6"/>
  <c r="D40" i="6"/>
  <c r="C40" i="6"/>
  <c r="B40" i="6"/>
  <c r="F39" i="6"/>
  <c r="F38" i="6"/>
  <c r="F37" i="6"/>
  <c r="F36" i="6"/>
  <c r="E29" i="6"/>
  <c r="D29" i="6"/>
  <c r="C29" i="6"/>
  <c r="B29" i="6"/>
  <c r="F28" i="6"/>
  <c r="F27" i="6"/>
  <c r="F26" i="6"/>
  <c r="F25" i="6"/>
  <c r="E18" i="6"/>
  <c r="D18" i="6"/>
  <c r="C18" i="6"/>
  <c r="C20" i="6" s="1"/>
  <c r="B18" i="6"/>
  <c r="F17" i="6"/>
  <c r="F16" i="6"/>
  <c r="F14" i="6"/>
  <c r="E9" i="6"/>
  <c r="D9" i="6"/>
  <c r="C9" i="6"/>
  <c r="B9" i="6"/>
  <c r="F8" i="6"/>
  <c r="F7" i="6"/>
  <c r="F6" i="6"/>
  <c r="F5" i="6"/>
  <c r="E40" i="5"/>
  <c r="D40" i="5"/>
  <c r="C40" i="5"/>
  <c r="B40" i="5"/>
  <c r="F39" i="5"/>
  <c r="F38" i="5"/>
  <c r="E29" i="5"/>
  <c r="D29" i="5"/>
  <c r="C29" i="5"/>
  <c r="B29" i="5"/>
  <c r="F28" i="5"/>
  <c r="F27" i="5"/>
  <c r="C18" i="5"/>
  <c r="B18" i="5"/>
  <c r="F17" i="5"/>
  <c r="F16" i="5"/>
  <c r="F15" i="5"/>
  <c r="D9" i="5"/>
  <c r="C9" i="5"/>
  <c r="B9" i="5"/>
  <c r="F8" i="5"/>
  <c r="F7" i="5"/>
  <c r="F6" i="5"/>
  <c r="E40" i="4"/>
  <c r="D40" i="4"/>
  <c r="C40" i="4"/>
  <c r="B40" i="4"/>
  <c r="F39" i="4"/>
  <c r="F38" i="4"/>
  <c r="E29" i="4"/>
  <c r="D29" i="4"/>
  <c r="C29" i="4"/>
  <c r="B29" i="4"/>
  <c r="F28" i="4"/>
  <c r="F27" i="4"/>
  <c r="E18" i="4"/>
  <c r="D18" i="4"/>
  <c r="C18" i="4"/>
  <c r="B18" i="4"/>
  <c r="F17" i="4"/>
  <c r="F16" i="4"/>
  <c r="E9" i="4"/>
  <c r="D9" i="4"/>
  <c r="C9" i="4"/>
  <c r="B9" i="4"/>
  <c r="F8" i="4"/>
  <c r="F7" i="4"/>
  <c r="E40" i="3"/>
  <c r="D40" i="3"/>
  <c r="C40" i="3"/>
  <c r="B40" i="3"/>
  <c r="F39" i="3"/>
  <c r="F38" i="3"/>
  <c r="E29" i="3"/>
  <c r="D29" i="3"/>
  <c r="C29" i="3"/>
  <c r="B29" i="3"/>
  <c r="F28" i="3"/>
  <c r="F27" i="3"/>
  <c r="E18" i="3"/>
  <c r="C18" i="3"/>
  <c r="B18" i="3"/>
  <c r="F17" i="3"/>
  <c r="F16" i="3"/>
  <c r="E9" i="3"/>
  <c r="D9" i="3"/>
  <c r="C9" i="3"/>
  <c r="B9" i="3"/>
  <c r="F8" i="3"/>
  <c r="F7" i="3"/>
  <c r="F6" i="3"/>
  <c r="F5" i="3"/>
  <c r="F37" i="2"/>
  <c r="F38" i="2"/>
  <c r="F39" i="2"/>
  <c r="F36" i="2"/>
  <c r="E40" i="2"/>
  <c r="D40" i="2"/>
  <c r="C40" i="2"/>
  <c r="B40" i="2"/>
  <c r="F26" i="2"/>
  <c r="F27" i="2"/>
  <c r="F28" i="2"/>
  <c r="F25" i="2"/>
  <c r="E29" i="2"/>
  <c r="D29" i="2"/>
  <c r="C29" i="2"/>
  <c r="B29" i="2"/>
  <c r="F15" i="2"/>
  <c r="F16" i="2"/>
  <c r="F17" i="2"/>
  <c r="F14" i="2"/>
  <c r="C18" i="2"/>
  <c r="D18" i="2"/>
  <c r="E18" i="2"/>
  <c r="B18" i="2"/>
  <c r="J74" i="1" l="1"/>
  <c r="M16" i="1"/>
  <c r="M29" i="1"/>
  <c r="K78" i="11"/>
  <c r="I60" i="10"/>
  <c r="M32" i="1"/>
  <c r="M30" i="1"/>
  <c r="K78" i="8"/>
  <c r="L78" i="8"/>
  <c r="E42" i="8"/>
  <c r="I71" i="7"/>
  <c r="E20" i="6"/>
  <c r="K50" i="7"/>
  <c r="J50" i="7"/>
  <c r="M34" i="4"/>
  <c r="M33" i="1"/>
  <c r="M31" i="1"/>
  <c r="I34" i="1"/>
  <c r="M27" i="1"/>
  <c r="I67" i="7"/>
  <c r="L67" i="7"/>
  <c r="L45" i="7"/>
  <c r="K78" i="3"/>
  <c r="L78" i="3"/>
  <c r="L60" i="3"/>
  <c r="B42" i="3"/>
  <c r="D9" i="7"/>
  <c r="E9" i="7"/>
  <c r="C9" i="7"/>
  <c r="B9" i="7"/>
  <c r="F6" i="7"/>
  <c r="L73" i="1"/>
  <c r="L45" i="1"/>
  <c r="K69" i="1"/>
  <c r="K45" i="1"/>
  <c r="J45" i="1"/>
  <c r="I45" i="1"/>
  <c r="L53" i="1"/>
  <c r="L52" i="1"/>
  <c r="J70" i="1"/>
  <c r="J52" i="1"/>
  <c r="M40" i="1"/>
  <c r="K78" i="14"/>
  <c r="K68" i="1"/>
  <c r="J75" i="1"/>
  <c r="M7" i="1"/>
  <c r="I53" i="1"/>
  <c r="B42" i="14"/>
  <c r="J78" i="13"/>
  <c r="M15" i="1"/>
  <c r="M10" i="1"/>
  <c r="C42" i="13"/>
  <c r="B42" i="13"/>
  <c r="D20" i="13"/>
  <c r="M21" i="12"/>
  <c r="E42" i="12"/>
  <c r="F42" i="12" s="1"/>
  <c r="M38" i="1"/>
  <c r="L78" i="10"/>
  <c r="K78" i="10"/>
  <c r="J71" i="1"/>
  <c r="K60" i="10"/>
  <c r="C20" i="10"/>
  <c r="M18" i="1"/>
  <c r="J53" i="1"/>
  <c r="D42" i="9"/>
  <c r="L60" i="8"/>
  <c r="J60" i="8"/>
  <c r="C20" i="8"/>
  <c r="M44" i="7"/>
  <c r="M45" i="7" s="1"/>
  <c r="L78" i="2"/>
  <c r="K45" i="7"/>
  <c r="K78" i="2"/>
  <c r="J45" i="7"/>
  <c r="J70" i="7"/>
  <c r="J73" i="1"/>
  <c r="M43" i="1"/>
  <c r="M41" i="1"/>
  <c r="L34" i="1"/>
  <c r="L68" i="1"/>
  <c r="L34" i="7"/>
  <c r="K34" i="7"/>
  <c r="K71" i="7"/>
  <c r="K70" i="7"/>
  <c r="K69" i="7"/>
  <c r="J78" i="2"/>
  <c r="J34" i="7"/>
  <c r="J69" i="7"/>
  <c r="I34" i="7"/>
  <c r="I78" i="2"/>
  <c r="K67" i="7"/>
  <c r="I45" i="7"/>
  <c r="K65" i="7"/>
  <c r="J72" i="7"/>
  <c r="J60" i="6"/>
  <c r="I70" i="7"/>
  <c r="I69" i="7"/>
  <c r="F18" i="6"/>
  <c r="B20" i="6"/>
  <c r="D20" i="6"/>
  <c r="L53" i="7"/>
  <c r="I58" i="5"/>
  <c r="K34" i="1"/>
  <c r="J68" i="7"/>
  <c r="J34" i="1"/>
  <c r="J69" i="1"/>
  <c r="J68" i="1"/>
  <c r="J48" i="4"/>
  <c r="J60" i="4"/>
  <c r="C42" i="4"/>
  <c r="E42" i="4"/>
  <c r="M45" i="3"/>
  <c r="L69" i="7"/>
  <c r="I68" i="7"/>
  <c r="M19" i="1"/>
  <c r="M17" i="1"/>
  <c r="J54" i="7"/>
  <c r="J53" i="7"/>
  <c r="I51" i="7"/>
  <c r="M9" i="1"/>
  <c r="M8" i="1"/>
  <c r="C20" i="3"/>
  <c r="M20" i="1"/>
  <c r="L60" i="2"/>
  <c r="M11" i="1"/>
  <c r="I60" i="2"/>
  <c r="M44" i="1"/>
  <c r="I68" i="1"/>
  <c r="I70" i="1"/>
  <c r="K73" i="1"/>
  <c r="K72" i="1"/>
  <c r="K78" i="15"/>
  <c r="K71" i="1"/>
  <c r="K70" i="1"/>
  <c r="I74" i="1"/>
  <c r="L57" i="1"/>
  <c r="K60" i="15"/>
  <c r="E42" i="15"/>
  <c r="D42" i="15"/>
  <c r="C42" i="15"/>
  <c r="B42" i="15"/>
  <c r="F29" i="15"/>
  <c r="E20" i="15"/>
  <c r="D20" i="15"/>
  <c r="C20" i="15"/>
  <c r="B20" i="15"/>
  <c r="M21" i="14"/>
  <c r="I48" i="14"/>
  <c r="K60" i="14"/>
  <c r="D42" i="14"/>
  <c r="C42" i="14"/>
  <c r="E20" i="14"/>
  <c r="D20" i="14"/>
  <c r="C20" i="14"/>
  <c r="B20" i="14"/>
  <c r="E42" i="14"/>
  <c r="D48" i="14"/>
  <c r="F9" i="14"/>
  <c r="M21" i="13"/>
  <c r="J60" i="13"/>
  <c r="D42" i="13"/>
  <c r="E42" i="13"/>
  <c r="F42" i="13" s="1"/>
  <c r="C20" i="13"/>
  <c r="B20" i="13"/>
  <c r="E20" i="13"/>
  <c r="L70" i="1"/>
  <c r="I73" i="1"/>
  <c r="I72" i="1"/>
  <c r="M45" i="12"/>
  <c r="I71" i="1"/>
  <c r="D42" i="12"/>
  <c r="C42" i="12"/>
  <c r="B42" i="12"/>
  <c r="E20" i="12"/>
  <c r="C48" i="12"/>
  <c r="O74" i="12" s="1"/>
  <c r="B20" i="12"/>
  <c r="D20" i="12"/>
  <c r="C20" i="12"/>
  <c r="E48" i="12"/>
  <c r="Q75" i="12" s="1"/>
  <c r="M45" i="11"/>
  <c r="M21" i="11"/>
  <c r="I54" i="1"/>
  <c r="K60" i="11"/>
  <c r="D42" i="11"/>
  <c r="C42" i="11"/>
  <c r="E20" i="11"/>
  <c r="C20" i="11"/>
  <c r="B20" i="11"/>
  <c r="D20" i="11"/>
  <c r="B42" i="11"/>
  <c r="E42" i="11"/>
  <c r="I76" i="1"/>
  <c r="M34" i="10"/>
  <c r="L60" i="10"/>
  <c r="M21" i="10"/>
  <c r="L72" i="1"/>
  <c r="L75" i="1"/>
  <c r="K74" i="1"/>
  <c r="B42" i="10"/>
  <c r="E42" i="10"/>
  <c r="D42" i="10"/>
  <c r="C42" i="10"/>
  <c r="E48" i="10"/>
  <c r="Q75" i="10" s="1"/>
  <c r="D20" i="10"/>
  <c r="B20" i="10"/>
  <c r="E20" i="10"/>
  <c r="L54" i="1"/>
  <c r="K54" i="1"/>
  <c r="J57" i="1"/>
  <c r="J56" i="1"/>
  <c r="K53" i="1"/>
  <c r="E42" i="9"/>
  <c r="C42" i="9"/>
  <c r="F40" i="9"/>
  <c r="F29" i="9"/>
  <c r="B20" i="9"/>
  <c r="B42" i="9"/>
  <c r="E20" i="9"/>
  <c r="F18" i="9"/>
  <c r="C20" i="9"/>
  <c r="D20" i="9"/>
  <c r="K60" i="8"/>
  <c r="I60" i="8"/>
  <c r="D42" i="8"/>
  <c r="B42" i="8"/>
  <c r="F42" i="8" s="1"/>
  <c r="B20" i="8"/>
  <c r="D20" i="8"/>
  <c r="C42" i="8"/>
  <c r="E20" i="8"/>
  <c r="E42" i="6"/>
  <c r="D42" i="6"/>
  <c r="C42" i="6"/>
  <c r="B42" i="6"/>
  <c r="L76" i="5"/>
  <c r="K76" i="1"/>
  <c r="K73" i="7"/>
  <c r="K76" i="5"/>
  <c r="J76" i="5"/>
  <c r="I73" i="7"/>
  <c r="I76" i="5"/>
  <c r="L52" i="7"/>
  <c r="L55" i="1"/>
  <c r="L21" i="7"/>
  <c r="L58" i="5"/>
  <c r="J52" i="7"/>
  <c r="J55" i="1"/>
  <c r="J51" i="7"/>
  <c r="J54" i="1"/>
  <c r="M19" i="7"/>
  <c r="J58" i="5"/>
  <c r="K58" i="5"/>
  <c r="J21" i="1"/>
  <c r="J55" i="7"/>
  <c r="J58" i="1"/>
  <c r="J12" i="7"/>
  <c r="F40" i="5"/>
  <c r="D42" i="5"/>
  <c r="F29" i="5"/>
  <c r="B42" i="5"/>
  <c r="C42" i="5"/>
  <c r="E42" i="5"/>
  <c r="D20" i="5"/>
  <c r="C48" i="5"/>
  <c r="O69" i="5" s="1"/>
  <c r="E20" i="5"/>
  <c r="B20" i="5"/>
  <c r="C20" i="5"/>
  <c r="M45" i="4"/>
  <c r="K48" i="4"/>
  <c r="L54" i="7"/>
  <c r="M21" i="4"/>
  <c r="L56" i="1"/>
  <c r="I54" i="7"/>
  <c r="I48" i="4"/>
  <c r="K52" i="7"/>
  <c r="L55" i="7"/>
  <c r="L48" i="4"/>
  <c r="L72" i="7"/>
  <c r="K57" i="1"/>
  <c r="K72" i="7"/>
  <c r="K75" i="1"/>
  <c r="I57" i="1"/>
  <c r="I72" i="7"/>
  <c r="I75" i="1"/>
  <c r="B42" i="4"/>
  <c r="D42" i="4"/>
  <c r="C20" i="4"/>
  <c r="D20" i="4"/>
  <c r="B20" i="4"/>
  <c r="E48" i="4"/>
  <c r="Q53" i="4" s="1"/>
  <c r="E20" i="4"/>
  <c r="L73" i="7"/>
  <c r="L76" i="1"/>
  <c r="J76" i="1"/>
  <c r="J48" i="3"/>
  <c r="J73" i="7"/>
  <c r="L48" i="3"/>
  <c r="M34" i="3"/>
  <c r="I78" i="3"/>
  <c r="M20" i="7"/>
  <c r="L58" i="1"/>
  <c r="K55" i="7"/>
  <c r="K58" i="1"/>
  <c r="K54" i="7"/>
  <c r="K21" i="1"/>
  <c r="K56" i="1"/>
  <c r="K53" i="7"/>
  <c r="K48" i="3"/>
  <c r="K55" i="1"/>
  <c r="I55" i="7"/>
  <c r="I58" i="1"/>
  <c r="I53" i="7"/>
  <c r="I56" i="1"/>
  <c r="I52" i="7"/>
  <c r="I48" i="3"/>
  <c r="I60" i="3"/>
  <c r="M21" i="3"/>
  <c r="I55" i="1"/>
  <c r="K12" i="1"/>
  <c r="K60" i="3"/>
  <c r="M12" i="3"/>
  <c r="F40" i="3"/>
  <c r="C42" i="3"/>
  <c r="D42" i="3"/>
  <c r="E42" i="3"/>
  <c r="F42" i="3" s="1"/>
  <c r="E20" i="3"/>
  <c r="D48" i="3"/>
  <c r="P70" i="3" s="1"/>
  <c r="B48" i="3"/>
  <c r="N70" i="3" s="1"/>
  <c r="C48" i="3"/>
  <c r="O74" i="3" s="1"/>
  <c r="E48" i="3"/>
  <c r="D20" i="3"/>
  <c r="F7" i="7"/>
  <c r="B20" i="3"/>
  <c r="J60" i="15"/>
  <c r="J78" i="15"/>
  <c r="I60" i="15"/>
  <c r="L60" i="15"/>
  <c r="L78" i="15"/>
  <c r="I78" i="15"/>
  <c r="J60" i="14"/>
  <c r="J78" i="14"/>
  <c r="I60" i="14"/>
  <c r="I78" i="14"/>
  <c r="L60" i="14"/>
  <c r="L78" i="14"/>
  <c r="I60" i="13"/>
  <c r="I78" i="13"/>
  <c r="K60" i="13"/>
  <c r="K78" i="13"/>
  <c r="L60" i="13"/>
  <c r="L78" i="13"/>
  <c r="I60" i="12"/>
  <c r="I78" i="12"/>
  <c r="J60" i="12"/>
  <c r="J78" i="12"/>
  <c r="K60" i="12"/>
  <c r="K78" i="12"/>
  <c r="L60" i="12"/>
  <c r="L78" i="12"/>
  <c r="I78" i="11"/>
  <c r="J60" i="11"/>
  <c r="J78" i="11"/>
  <c r="L60" i="11"/>
  <c r="L78" i="11"/>
  <c r="I60" i="11"/>
  <c r="I78" i="10"/>
  <c r="J60" i="10"/>
  <c r="J78" i="10"/>
  <c r="J60" i="9"/>
  <c r="I60" i="9"/>
  <c r="I78" i="9"/>
  <c r="J78" i="9"/>
  <c r="K60" i="9"/>
  <c r="K78" i="9"/>
  <c r="L60" i="9"/>
  <c r="L78" i="9"/>
  <c r="I78" i="8"/>
  <c r="I60" i="6"/>
  <c r="I78" i="6"/>
  <c r="K60" i="6"/>
  <c r="K78" i="6"/>
  <c r="L60" i="6"/>
  <c r="L78" i="6"/>
  <c r="I60" i="4"/>
  <c r="I78" i="4"/>
  <c r="J78" i="4"/>
  <c r="K60" i="4"/>
  <c r="K78" i="4"/>
  <c r="L60" i="4"/>
  <c r="L78" i="4"/>
  <c r="J60" i="3"/>
  <c r="J78" i="3"/>
  <c r="J60" i="2"/>
  <c r="K60" i="2"/>
  <c r="F8" i="7"/>
  <c r="M18" i="7"/>
  <c r="I12" i="7"/>
  <c r="M27" i="7"/>
  <c r="M17" i="7"/>
  <c r="L12" i="7"/>
  <c r="I21" i="1"/>
  <c r="M25" i="7"/>
  <c r="M28" i="7"/>
  <c r="I60" i="5"/>
  <c r="M6" i="7"/>
  <c r="M9" i="7"/>
  <c r="M29" i="7"/>
  <c r="M7" i="7"/>
  <c r="M32" i="7"/>
  <c r="M5" i="7"/>
  <c r="M30" i="7"/>
  <c r="M31" i="7"/>
  <c r="M33" i="7"/>
  <c r="F14" i="7"/>
  <c r="K21" i="7"/>
  <c r="J21" i="7"/>
  <c r="I21" i="7"/>
  <c r="M11" i="7"/>
  <c r="K12" i="7"/>
  <c r="M10" i="7"/>
  <c r="M12" i="2"/>
  <c r="M8" i="7"/>
  <c r="F40" i="2"/>
  <c r="E42" i="2"/>
  <c r="D42" i="2"/>
  <c r="C42" i="2"/>
  <c r="B42" i="2"/>
  <c r="F29" i="2"/>
  <c r="D48" i="2"/>
  <c r="P54" i="2" s="1"/>
  <c r="E20" i="2"/>
  <c r="D20" i="2"/>
  <c r="C48" i="2"/>
  <c r="O68" i="2" s="1"/>
  <c r="E48" i="2"/>
  <c r="C20" i="2"/>
  <c r="B48" i="2"/>
  <c r="N75" i="2" s="1"/>
  <c r="B20" i="2"/>
  <c r="B9" i="1"/>
  <c r="F37" i="1"/>
  <c r="F26" i="1"/>
  <c r="C78" i="1"/>
  <c r="D90" i="1"/>
  <c r="F36" i="1"/>
  <c r="E82" i="1"/>
  <c r="C90" i="1"/>
  <c r="D82" i="1"/>
  <c r="B78" i="1"/>
  <c r="B90" i="1"/>
  <c r="C82" i="1"/>
  <c r="B86" i="1"/>
  <c r="E86" i="1"/>
  <c r="B82" i="1"/>
  <c r="D86" i="1"/>
  <c r="E78" i="1"/>
  <c r="C86" i="1"/>
  <c r="D78" i="1"/>
  <c r="E90" i="1"/>
  <c r="F36" i="7"/>
  <c r="E48" i="6"/>
  <c r="Q54" i="6" s="1"/>
  <c r="F40" i="6"/>
  <c r="F28" i="7"/>
  <c r="F29" i="6"/>
  <c r="F27" i="1"/>
  <c r="L12" i="1"/>
  <c r="I12" i="1"/>
  <c r="K48" i="2"/>
  <c r="J12" i="1"/>
  <c r="J48" i="2"/>
  <c r="M21" i="2"/>
  <c r="L48" i="2"/>
  <c r="L21" i="1"/>
  <c r="I48" i="2"/>
  <c r="M45" i="2"/>
  <c r="M34" i="2"/>
  <c r="M45" i="5"/>
  <c r="M34" i="5"/>
  <c r="M34" i="15"/>
  <c r="J48" i="15"/>
  <c r="M45" i="15"/>
  <c r="L48" i="15"/>
  <c r="M21" i="15"/>
  <c r="I48" i="15"/>
  <c r="K48" i="15"/>
  <c r="K48" i="14"/>
  <c r="J48" i="14"/>
  <c r="L48" i="14"/>
  <c r="I48" i="13"/>
  <c r="M45" i="13"/>
  <c r="K48" i="13"/>
  <c r="J48" i="13"/>
  <c r="M34" i="13"/>
  <c r="L48" i="13"/>
  <c r="I48" i="12"/>
  <c r="K48" i="12"/>
  <c r="M34" i="12"/>
  <c r="J48" i="12"/>
  <c r="L48" i="12"/>
  <c r="K48" i="11"/>
  <c r="M34" i="11"/>
  <c r="J48" i="11"/>
  <c r="L48" i="11"/>
  <c r="I48" i="11"/>
  <c r="I48" i="10"/>
  <c r="L48" i="10"/>
  <c r="K48" i="10"/>
  <c r="J48" i="10"/>
  <c r="J48" i="9"/>
  <c r="L48" i="9"/>
  <c r="K48" i="9"/>
  <c r="M45" i="9"/>
  <c r="I48" i="9"/>
  <c r="M34" i="9"/>
  <c r="M21" i="9"/>
  <c r="L48" i="8"/>
  <c r="M45" i="8"/>
  <c r="M34" i="8"/>
  <c r="K48" i="8"/>
  <c r="J48" i="8"/>
  <c r="M21" i="8"/>
  <c r="I48" i="8"/>
  <c r="M45" i="6"/>
  <c r="M34" i="6"/>
  <c r="L48" i="6"/>
  <c r="K48" i="6"/>
  <c r="J48" i="6"/>
  <c r="M21" i="6"/>
  <c r="I48" i="6"/>
  <c r="E48" i="5"/>
  <c r="K48" i="5"/>
  <c r="J48" i="5"/>
  <c r="I48" i="5"/>
  <c r="M21" i="5"/>
  <c r="M12" i="5"/>
  <c r="M12" i="15"/>
  <c r="M12" i="14"/>
  <c r="M12" i="13"/>
  <c r="M12" i="12"/>
  <c r="M12" i="11"/>
  <c r="M12" i="10"/>
  <c r="M12" i="9"/>
  <c r="M12" i="8"/>
  <c r="M12" i="6"/>
  <c r="L48" i="5"/>
  <c r="B29" i="1"/>
  <c r="C40" i="1"/>
  <c r="M12" i="4"/>
  <c r="F39" i="1"/>
  <c r="F38" i="7"/>
  <c r="C29" i="7"/>
  <c r="F16" i="7"/>
  <c r="F16" i="1"/>
  <c r="C29" i="1"/>
  <c r="D29" i="7"/>
  <c r="F37" i="7"/>
  <c r="F25" i="1"/>
  <c r="F14" i="1"/>
  <c r="D29" i="1"/>
  <c r="E40" i="7"/>
  <c r="F17" i="1"/>
  <c r="F28" i="1"/>
  <c r="B40" i="1"/>
  <c r="E18" i="7"/>
  <c r="E18" i="1"/>
  <c r="E40" i="1"/>
  <c r="F9" i="2"/>
  <c r="F6" i="1"/>
  <c r="D40" i="1"/>
  <c r="E9" i="1"/>
  <c r="F38" i="1"/>
  <c r="E29" i="1"/>
  <c r="C18" i="1"/>
  <c r="D18" i="1"/>
  <c r="F8" i="1"/>
  <c r="D9" i="1"/>
  <c r="C9" i="1"/>
  <c r="F5" i="1"/>
  <c r="F15" i="1"/>
  <c r="B18" i="1"/>
  <c r="F7" i="1"/>
  <c r="F39" i="7"/>
  <c r="D40" i="7"/>
  <c r="C40" i="7"/>
  <c r="B40" i="7"/>
  <c r="F27" i="7"/>
  <c r="F26" i="7"/>
  <c r="E29" i="7"/>
  <c r="F25" i="7"/>
  <c r="B29" i="7"/>
  <c r="F17" i="7"/>
  <c r="F15" i="7"/>
  <c r="D18" i="7"/>
  <c r="C18" i="7"/>
  <c r="B18" i="7"/>
  <c r="B48" i="15"/>
  <c r="N56" i="15" s="1"/>
  <c r="F40" i="15"/>
  <c r="D48" i="15"/>
  <c r="E48" i="15"/>
  <c r="Q57" i="15" s="1"/>
  <c r="C48" i="15"/>
  <c r="O52" i="15" s="1"/>
  <c r="F18" i="15"/>
  <c r="F9" i="15"/>
  <c r="E48" i="14"/>
  <c r="Q73" i="14" s="1"/>
  <c r="F40" i="14"/>
  <c r="F29" i="14"/>
  <c r="C48" i="14"/>
  <c r="O57" i="14" s="1"/>
  <c r="F18" i="14"/>
  <c r="B48" i="14"/>
  <c r="N75" i="14" s="1"/>
  <c r="F40" i="13"/>
  <c r="F29" i="13"/>
  <c r="F18" i="13"/>
  <c r="E48" i="13"/>
  <c r="Q56" i="13" s="1"/>
  <c r="D48" i="13"/>
  <c r="P76" i="13" s="1"/>
  <c r="C48" i="13"/>
  <c r="O74" i="13" s="1"/>
  <c r="B48" i="13"/>
  <c r="N54" i="13" s="1"/>
  <c r="F40" i="12"/>
  <c r="F29" i="12"/>
  <c r="F18" i="12"/>
  <c r="B48" i="12"/>
  <c r="N52" i="12" s="1"/>
  <c r="D48" i="12"/>
  <c r="P68" i="12" s="1"/>
  <c r="F9" i="12"/>
  <c r="F40" i="11"/>
  <c r="F29" i="11"/>
  <c r="E48" i="11"/>
  <c r="Q53" i="11" s="1"/>
  <c r="D48" i="11"/>
  <c r="C48" i="11"/>
  <c r="O71" i="11" s="1"/>
  <c r="B48" i="11"/>
  <c r="N68" i="11" s="1"/>
  <c r="F18" i="11"/>
  <c r="F9" i="11"/>
  <c r="F40" i="10"/>
  <c r="D48" i="10"/>
  <c r="F29" i="10"/>
  <c r="C48" i="10"/>
  <c r="O55" i="10" s="1"/>
  <c r="F18" i="10"/>
  <c r="F9" i="10"/>
  <c r="B48" i="10"/>
  <c r="D48" i="9"/>
  <c r="P76" i="9" s="1"/>
  <c r="E48" i="9"/>
  <c r="Q68" i="9" s="1"/>
  <c r="C48" i="9"/>
  <c r="O73" i="9" s="1"/>
  <c r="F9" i="9"/>
  <c r="B48" i="9"/>
  <c r="N73" i="9" s="1"/>
  <c r="F40" i="8"/>
  <c r="F29" i="8"/>
  <c r="D48" i="8"/>
  <c r="C48" i="8"/>
  <c r="B48" i="8"/>
  <c r="N53" i="8" s="1"/>
  <c r="F18" i="8"/>
  <c r="F9" i="8"/>
  <c r="E48" i="8"/>
  <c r="Q71" i="8" s="1"/>
  <c r="D48" i="6"/>
  <c r="P56" i="6" s="1"/>
  <c r="C48" i="6"/>
  <c r="O54" i="6" s="1"/>
  <c r="B48" i="6"/>
  <c r="F9" i="6"/>
  <c r="F20" i="6" s="1"/>
  <c r="F18" i="5"/>
  <c r="B48" i="5"/>
  <c r="D48" i="5"/>
  <c r="F9" i="5"/>
  <c r="F40" i="4"/>
  <c r="C48" i="4"/>
  <c r="O55" i="4" s="1"/>
  <c r="F29" i="4"/>
  <c r="B48" i="4"/>
  <c r="D48" i="4"/>
  <c r="P53" i="4" s="1"/>
  <c r="F18" i="4"/>
  <c r="F9" i="4"/>
  <c r="F29" i="3"/>
  <c r="F18" i="3"/>
  <c r="F9" i="3"/>
  <c r="F9" i="13"/>
  <c r="F18" i="2"/>
  <c r="F42" i="14" l="1"/>
  <c r="F42" i="10"/>
  <c r="F48" i="10"/>
  <c r="F42" i="4"/>
  <c r="F48" i="3"/>
  <c r="P75" i="3"/>
  <c r="M45" i="1"/>
  <c r="F42" i="15"/>
  <c r="M48" i="14"/>
  <c r="O69" i="12"/>
  <c r="O68" i="12"/>
  <c r="O73" i="12"/>
  <c r="O72" i="12"/>
  <c r="F20" i="11"/>
  <c r="M48" i="10"/>
  <c r="Q76" i="10"/>
  <c r="Q58" i="10"/>
  <c r="F42" i="9"/>
  <c r="M34" i="1"/>
  <c r="M34" i="7"/>
  <c r="J75" i="7"/>
  <c r="L75" i="7"/>
  <c r="F42" i="5"/>
  <c r="J78" i="1"/>
  <c r="M48" i="4"/>
  <c r="I75" i="7"/>
  <c r="M21" i="1"/>
  <c r="P76" i="3"/>
  <c r="P73" i="3"/>
  <c r="P69" i="3"/>
  <c r="P55" i="3"/>
  <c r="P68" i="3"/>
  <c r="P72" i="3"/>
  <c r="M12" i="1"/>
  <c r="F42" i="2"/>
  <c r="O70" i="2"/>
  <c r="Q71" i="2"/>
  <c r="Q54" i="2"/>
  <c r="Q70" i="2"/>
  <c r="Q53" i="2"/>
  <c r="Q55" i="2"/>
  <c r="Q69" i="2"/>
  <c r="Q52" i="2"/>
  <c r="Q58" i="2"/>
  <c r="Q73" i="2"/>
  <c r="Q68" i="2"/>
  <c r="Q76" i="2"/>
  <c r="Q57" i="2"/>
  <c r="Q75" i="2"/>
  <c r="Q56" i="2"/>
  <c r="Q72" i="2"/>
  <c r="Q74" i="2"/>
  <c r="P70" i="2"/>
  <c r="P56" i="2"/>
  <c r="P75" i="2"/>
  <c r="P68" i="2"/>
  <c r="P76" i="2"/>
  <c r="P55" i="2"/>
  <c r="P53" i="2"/>
  <c r="P72" i="2"/>
  <c r="P58" i="2"/>
  <c r="P71" i="2"/>
  <c r="P52" i="2"/>
  <c r="P57" i="2"/>
  <c r="P73" i="2"/>
  <c r="P69" i="2"/>
  <c r="P74" i="2"/>
  <c r="O72" i="2"/>
  <c r="O74" i="2"/>
  <c r="O58" i="2"/>
  <c r="O54" i="2"/>
  <c r="O75" i="2"/>
  <c r="O69" i="2"/>
  <c r="O56" i="2"/>
  <c r="O52" i="2"/>
  <c r="O73" i="2"/>
  <c r="O53" i="2"/>
  <c r="O71" i="2"/>
  <c r="O55" i="2"/>
  <c r="O57" i="2"/>
  <c r="O76" i="2"/>
  <c r="N53" i="2"/>
  <c r="N74" i="2"/>
  <c r="N73" i="2"/>
  <c r="N69" i="2"/>
  <c r="N70" i="2"/>
  <c r="N55" i="2"/>
  <c r="N76" i="2"/>
  <c r="N72" i="2"/>
  <c r="N54" i="2"/>
  <c r="N57" i="2"/>
  <c r="N71" i="2"/>
  <c r="N68" i="2"/>
  <c r="N56" i="2"/>
  <c r="N52" i="2"/>
  <c r="N58" i="2"/>
  <c r="Q53" i="15"/>
  <c r="Q76" i="15"/>
  <c r="Q56" i="15"/>
  <c r="F20" i="15"/>
  <c r="Q55" i="15"/>
  <c r="Q52" i="15"/>
  <c r="O72" i="15"/>
  <c r="Q70" i="15"/>
  <c r="N75" i="15"/>
  <c r="O73" i="15"/>
  <c r="Q72" i="15"/>
  <c r="N69" i="15"/>
  <c r="N72" i="15"/>
  <c r="O70" i="15"/>
  <c r="Q71" i="15"/>
  <c r="O76" i="15"/>
  <c r="Q75" i="15"/>
  <c r="O75" i="15"/>
  <c r="O71" i="15"/>
  <c r="Q73" i="15"/>
  <c r="O74" i="15"/>
  <c r="P73" i="15"/>
  <c r="P56" i="15"/>
  <c r="P72" i="15"/>
  <c r="P55" i="15"/>
  <c r="P75" i="15"/>
  <c r="P76" i="15"/>
  <c r="P68" i="15"/>
  <c r="P71" i="15"/>
  <c r="P54" i="15"/>
  <c r="P58" i="15"/>
  <c r="P74" i="15"/>
  <c r="P57" i="15"/>
  <c r="P69" i="15"/>
  <c r="P52" i="15"/>
  <c r="P70" i="15"/>
  <c r="P53" i="15"/>
  <c r="O55" i="15"/>
  <c r="O58" i="15"/>
  <c r="Q68" i="15"/>
  <c r="N70" i="15"/>
  <c r="Q74" i="15"/>
  <c r="N74" i="15"/>
  <c r="O56" i="15"/>
  <c r="O69" i="15"/>
  <c r="N52" i="15"/>
  <c r="N55" i="15"/>
  <c r="O53" i="15"/>
  <c r="Q54" i="15"/>
  <c r="O68" i="15"/>
  <c r="Q58" i="15"/>
  <c r="N58" i="15"/>
  <c r="N73" i="15"/>
  <c r="O57" i="15"/>
  <c r="N76" i="15"/>
  <c r="Q69" i="15"/>
  <c r="N53" i="15"/>
  <c r="N57" i="15"/>
  <c r="N54" i="15"/>
  <c r="N71" i="15"/>
  <c r="O54" i="15"/>
  <c r="N68" i="15"/>
  <c r="Q53" i="14"/>
  <c r="N55" i="14"/>
  <c r="O70" i="14"/>
  <c r="Q54" i="14"/>
  <c r="Q57" i="14"/>
  <c r="Q68" i="14"/>
  <c r="Q75" i="14"/>
  <c r="N58" i="14"/>
  <c r="F20" i="14"/>
  <c r="N52" i="14"/>
  <c r="N53" i="14"/>
  <c r="N76" i="14"/>
  <c r="N69" i="14"/>
  <c r="N72" i="14"/>
  <c r="Q69" i="14"/>
  <c r="N68" i="14"/>
  <c r="N56" i="14"/>
  <c r="N74" i="14"/>
  <c r="Q56" i="14"/>
  <c r="Q52" i="14"/>
  <c r="O74" i="14"/>
  <c r="O73" i="14"/>
  <c r="O76" i="14"/>
  <c r="O69" i="14"/>
  <c r="O54" i="14"/>
  <c r="Q55" i="14"/>
  <c r="N54" i="14"/>
  <c r="Q71" i="14"/>
  <c r="Q74" i="14"/>
  <c r="Q58" i="14"/>
  <c r="P73" i="14"/>
  <c r="P56" i="14"/>
  <c r="P76" i="14"/>
  <c r="P68" i="14"/>
  <c r="P71" i="14"/>
  <c r="P54" i="14"/>
  <c r="P74" i="14"/>
  <c r="P57" i="14"/>
  <c r="P72" i="14"/>
  <c r="P55" i="14"/>
  <c r="P75" i="14"/>
  <c r="P69" i="14"/>
  <c r="P52" i="14"/>
  <c r="P70" i="14"/>
  <c r="P53" i="14"/>
  <c r="P58" i="14"/>
  <c r="O53" i="14"/>
  <c r="O72" i="14"/>
  <c r="O75" i="14"/>
  <c r="Q76" i="14"/>
  <c r="N70" i="14"/>
  <c r="N73" i="14"/>
  <c r="N57" i="14"/>
  <c r="N71" i="14"/>
  <c r="O55" i="14"/>
  <c r="O58" i="14"/>
  <c r="O71" i="14"/>
  <c r="Q72" i="14"/>
  <c r="Q70" i="14"/>
  <c r="O56" i="14"/>
  <c r="O68" i="14"/>
  <c r="O52" i="14"/>
  <c r="O75" i="13"/>
  <c r="O76" i="13"/>
  <c r="Q68" i="13"/>
  <c r="Q57" i="13"/>
  <c r="O55" i="13"/>
  <c r="P73" i="13"/>
  <c r="N70" i="13"/>
  <c r="O73" i="13"/>
  <c r="N57" i="13"/>
  <c r="N75" i="13"/>
  <c r="P72" i="13"/>
  <c r="F20" i="13"/>
  <c r="N73" i="13"/>
  <c r="P70" i="13"/>
  <c r="N72" i="13"/>
  <c r="N76" i="13"/>
  <c r="P75" i="13"/>
  <c r="P52" i="13"/>
  <c r="O70" i="13"/>
  <c r="N52" i="13"/>
  <c r="Q70" i="13"/>
  <c r="N74" i="13"/>
  <c r="P74" i="13"/>
  <c r="O68" i="13"/>
  <c r="P71" i="13"/>
  <c r="O71" i="13"/>
  <c r="N71" i="13"/>
  <c r="Q73" i="13"/>
  <c r="Q55" i="13"/>
  <c r="N53" i="13"/>
  <c r="P68" i="13"/>
  <c r="N68" i="13"/>
  <c r="P69" i="13"/>
  <c r="O69" i="13"/>
  <c r="N69" i="13"/>
  <c r="Q54" i="13"/>
  <c r="Q53" i="13"/>
  <c r="Q71" i="13"/>
  <c r="P57" i="13"/>
  <c r="N55" i="13"/>
  <c r="P58" i="13"/>
  <c r="O58" i="13"/>
  <c r="N58" i="13"/>
  <c r="Q76" i="13"/>
  <c r="O72" i="13"/>
  <c r="Q58" i="13"/>
  <c r="P55" i="13"/>
  <c r="Q75" i="13"/>
  <c r="O52" i="13"/>
  <c r="P56" i="13"/>
  <c r="O56" i="13"/>
  <c r="N56" i="13"/>
  <c r="Q74" i="13"/>
  <c r="O57" i="13"/>
  <c r="Q52" i="13"/>
  <c r="P53" i="13"/>
  <c r="Q69" i="13"/>
  <c r="P54" i="13"/>
  <c r="O54" i="13"/>
  <c r="Q72" i="13"/>
  <c r="O53" i="13"/>
  <c r="K78" i="1"/>
  <c r="L78" i="1"/>
  <c r="O75" i="12"/>
  <c r="O54" i="12"/>
  <c r="O70" i="12"/>
  <c r="O71" i="12"/>
  <c r="O57" i="12"/>
  <c r="O52" i="12"/>
  <c r="O56" i="12"/>
  <c r="O55" i="12"/>
  <c r="O76" i="12"/>
  <c r="O58" i="12"/>
  <c r="O53" i="12"/>
  <c r="P75" i="12"/>
  <c r="Q57" i="12"/>
  <c r="Q55" i="12"/>
  <c r="Q71" i="12"/>
  <c r="Q69" i="12"/>
  <c r="Q76" i="12"/>
  <c r="P58" i="12"/>
  <c r="Q58" i="12"/>
  <c r="Q74" i="12"/>
  <c r="P52" i="12"/>
  <c r="Q52" i="12"/>
  <c r="F48" i="12"/>
  <c r="Q72" i="12"/>
  <c r="P55" i="12"/>
  <c r="Q53" i="12"/>
  <c r="Q70" i="12"/>
  <c r="P53" i="12"/>
  <c r="Q68" i="12"/>
  <c r="F20" i="12"/>
  <c r="P54" i="12"/>
  <c r="N74" i="12"/>
  <c r="N72" i="12"/>
  <c r="N75" i="12"/>
  <c r="N70" i="12"/>
  <c r="N73" i="12"/>
  <c r="P57" i="12"/>
  <c r="Q73" i="12"/>
  <c r="N71" i="12"/>
  <c r="P76" i="12"/>
  <c r="P71" i="12"/>
  <c r="N68" i="12"/>
  <c r="N69" i="12"/>
  <c r="P74" i="12"/>
  <c r="P56" i="12"/>
  <c r="N57" i="12"/>
  <c r="Q56" i="12"/>
  <c r="N58" i="12"/>
  <c r="P72" i="12"/>
  <c r="N55" i="12"/>
  <c r="Q54" i="12"/>
  <c r="N56" i="12"/>
  <c r="P73" i="12"/>
  <c r="P70" i="12"/>
  <c r="N53" i="12"/>
  <c r="N54" i="12"/>
  <c r="P69" i="12"/>
  <c r="N76" i="12"/>
  <c r="F42" i="11"/>
  <c r="Q73" i="11"/>
  <c r="N75" i="11"/>
  <c r="N58" i="11"/>
  <c r="N73" i="11"/>
  <c r="Q52" i="11"/>
  <c r="O70" i="11"/>
  <c r="O76" i="11"/>
  <c r="N52" i="11"/>
  <c r="N71" i="11"/>
  <c r="O58" i="11"/>
  <c r="O73" i="11"/>
  <c r="N74" i="11"/>
  <c r="O74" i="11"/>
  <c r="O75" i="11"/>
  <c r="N70" i="11"/>
  <c r="O69" i="11"/>
  <c r="N69" i="11"/>
  <c r="N57" i="11"/>
  <c r="N72" i="11"/>
  <c r="Q68" i="11"/>
  <c r="Q71" i="11"/>
  <c r="Q74" i="11"/>
  <c r="Q72" i="11"/>
  <c r="Q58" i="11"/>
  <c r="Q56" i="11"/>
  <c r="O53" i="11"/>
  <c r="O56" i="11"/>
  <c r="O68" i="11"/>
  <c r="O57" i="11"/>
  <c r="O52" i="11"/>
  <c r="N55" i="11"/>
  <c r="N76" i="11"/>
  <c r="Q54" i="11"/>
  <c r="Q57" i="11"/>
  <c r="Q55" i="11"/>
  <c r="O72" i="11"/>
  <c r="P76" i="11"/>
  <c r="P68" i="11"/>
  <c r="P71" i="11"/>
  <c r="P54" i="11"/>
  <c r="P73" i="11"/>
  <c r="P74" i="11"/>
  <c r="P57" i="11"/>
  <c r="P72" i="11"/>
  <c r="P55" i="11"/>
  <c r="P69" i="11"/>
  <c r="P52" i="11"/>
  <c r="P75" i="11"/>
  <c r="P58" i="11"/>
  <c r="P70" i="11"/>
  <c r="P53" i="11"/>
  <c r="P56" i="11"/>
  <c r="Q69" i="11"/>
  <c r="O54" i="11"/>
  <c r="N53" i="11"/>
  <c r="N56" i="11"/>
  <c r="N54" i="11"/>
  <c r="Q70" i="11"/>
  <c r="Q76" i="11"/>
  <c r="O55" i="11"/>
  <c r="Q75" i="11"/>
  <c r="I78" i="1"/>
  <c r="Q57" i="10"/>
  <c r="Q53" i="10"/>
  <c r="Q68" i="10"/>
  <c r="Q54" i="10"/>
  <c r="Q74" i="10"/>
  <c r="Q73" i="10"/>
  <c r="Q69" i="10"/>
  <c r="Q56" i="10"/>
  <c r="Q72" i="10"/>
  <c r="Q52" i="10"/>
  <c r="Q70" i="10"/>
  <c r="Q71" i="10"/>
  <c r="Q55" i="10"/>
  <c r="F20" i="10"/>
  <c r="O57" i="10"/>
  <c r="O74" i="10"/>
  <c r="O73" i="10"/>
  <c r="O58" i="10"/>
  <c r="O54" i="10"/>
  <c r="O69" i="10"/>
  <c r="O53" i="10"/>
  <c r="P74" i="10"/>
  <c r="P70" i="10"/>
  <c r="P57" i="10"/>
  <c r="P53" i="10"/>
  <c r="P72" i="10"/>
  <c r="P55" i="10"/>
  <c r="P76" i="10"/>
  <c r="P75" i="10"/>
  <c r="P71" i="10"/>
  <c r="P58" i="10"/>
  <c r="P54" i="10"/>
  <c r="P68" i="10"/>
  <c r="P73" i="10"/>
  <c r="P69" i="10"/>
  <c r="P56" i="10"/>
  <c r="P52" i="10"/>
  <c r="O75" i="10"/>
  <c r="O76" i="10"/>
  <c r="O70" i="10"/>
  <c r="N76" i="10"/>
  <c r="O56" i="10"/>
  <c r="O72" i="10"/>
  <c r="N52" i="10"/>
  <c r="N73" i="10"/>
  <c r="O71" i="10"/>
  <c r="O68" i="10"/>
  <c r="N69" i="10"/>
  <c r="O52" i="10"/>
  <c r="N72" i="10"/>
  <c r="N56" i="10"/>
  <c r="N55" i="10"/>
  <c r="N75" i="10"/>
  <c r="N68" i="10"/>
  <c r="N74" i="10"/>
  <c r="N71" i="10"/>
  <c r="N53" i="10"/>
  <c r="N58" i="10"/>
  <c r="N70" i="10"/>
  <c r="N57" i="10"/>
  <c r="N54" i="10"/>
  <c r="J60" i="1"/>
  <c r="P73" i="9"/>
  <c r="P54" i="9"/>
  <c r="F20" i="9"/>
  <c r="N71" i="9"/>
  <c r="N56" i="9"/>
  <c r="P52" i="9"/>
  <c r="N54" i="9"/>
  <c r="N68" i="9"/>
  <c r="P74" i="9"/>
  <c r="N70" i="9"/>
  <c r="N55" i="9"/>
  <c r="P72" i="9"/>
  <c r="Q73" i="9"/>
  <c r="P68" i="9"/>
  <c r="N58" i="9"/>
  <c r="O74" i="9"/>
  <c r="Q71" i="9"/>
  <c r="Q70" i="9"/>
  <c r="O69" i="9"/>
  <c r="O72" i="9"/>
  <c r="N52" i="9"/>
  <c r="N57" i="9"/>
  <c r="Q69" i="9"/>
  <c r="P75" i="9"/>
  <c r="N75" i="9"/>
  <c r="O58" i="9"/>
  <c r="P70" i="9"/>
  <c r="Q74" i="9"/>
  <c r="O68" i="9"/>
  <c r="Q55" i="9"/>
  <c r="N53" i="9"/>
  <c r="Q56" i="9"/>
  <c r="P71" i="9"/>
  <c r="Q76" i="9"/>
  <c r="O54" i="9"/>
  <c r="P57" i="9"/>
  <c r="O57" i="9"/>
  <c r="N76" i="9"/>
  <c r="Q72" i="9"/>
  <c r="Q54" i="9"/>
  <c r="P69" i="9"/>
  <c r="Q57" i="9"/>
  <c r="O52" i="9"/>
  <c r="P55" i="9"/>
  <c r="O76" i="9"/>
  <c r="O70" i="9"/>
  <c r="Q58" i="9"/>
  <c r="O55" i="9"/>
  <c r="N74" i="9"/>
  <c r="Q53" i="9"/>
  <c r="Q52" i="9"/>
  <c r="P58" i="9"/>
  <c r="O75" i="9"/>
  <c r="N69" i="9"/>
  <c r="P53" i="9"/>
  <c r="O71" i="9"/>
  <c r="O56" i="9"/>
  <c r="O53" i="9"/>
  <c r="N72" i="9"/>
  <c r="Q75" i="9"/>
  <c r="P56" i="9"/>
  <c r="F20" i="8"/>
  <c r="N58" i="8"/>
  <c r="N73" i="8"/>
  <c r="N68" i="8"/>
  <c r="Q70" i="8"/>
  <c r="Q73" i="8"/>
  <c r="N54" i="8"/>
  <c r="N76" i="8"/>
  <c r="N69" i="8"/>
  <c r="Q69" i="8"/>
  <c r="Q52" i="8"/>
  <c r="Q53" i="8"/>
  <c r="Q56" i="8"/>
  <c r="Q54" i="8"/>
  <c r="Q55" i="8"/>
  <c r="Q57" i="8"/>
  <c r="Q58" i="8"/>
  <c r="Q68" i="8"/>
  <c r="Q76" i="8"/>
  <c r="N56" i="8"/>
  <c r="N75" i="8"/>
  <c r="N72" i="8"/>
  <c r="N74" i="8"/>
  <c r="Q75" i="8"/>
  <c r="N52" i="8"/>
  <c r="Q72" i="8"/>
  <c r="O58" i="8"/>
  <c r="O73" i="8"/>
  <c r="O68" i="8"/>
  <c r="O69" i="8"/>
  <c r="O52" i="8"/>
  <c r="O54" i="8"/>
  <c r="O74" i="8"/>
  <c r="O70" i="8"/>
  <c r="O53" i="8"/>
  <c r="O75" i="8"/>
  <c r="O71" i="8"/>
  <c r="O55" i="8"/>
  <c r="O56" i="8"/>
  <c r="O76" i="8"/>
  <c r="O72" i="8"/>
  <c r="O57" i="8"/>
  <c r="P73" i="8"/>
  <c r="P68" i="8"/>
  <c r="P69" i="8"/>
  <c r="P52" i="8"/>
  <c r="P75" i="8"/>
  <c r="P55" i="8"/>
  <c r="P74" i="8"/>
  <c r="P70" i="8"/>
  <c r="P53" i="8"/>
  <c r="P71" i="8"/>
  <c r="P54" i="8"/>
  <c r="P56" i="8"/>
  <c r="P76" i="8"/>
  <c r="P72" i="8"/>
  <c r="P57" i="8"/>
  <c r="P58" i="8"/>
  <c r="N71" i="8"/>
  <c r="N57" i="8"/>
  <c r="N70" i="8"/>
  <c r="N55" i="8"/>
  <c r="Q74" i="8"/>
  <c r="K75" i="7"/>
  <c r="K60" i="1"/>
  <c r="F42" i="6"/>
  <c r="F48" i="6"/>
  <c r="N71" i="6"/>
  <c r="N58" i="6"/>
  <c r="N74" i="6"/>
  <c r="N68" i="6"/>
  <c r="Q72" i="6"/>
  <c r="Q73" i="6"/>
  <c r="Q76" i="6"/>
  <c r="Q52" i="6"/>
  <c r="Q74" i="6"/>
  <c r="Q75" i="6"/>
  <c r="Q70" i="6"/>
  <c r="Q71" i="6"/>
  <c r="Q57" i="6"/>
  <c r="Q58" i="6"/>
  <c r="Q69" i="6"/>
  <c r="Q55" i="6"/>
  <c r="Q56" i="6"/>
  <c r="Q68" i="6"/>
  <c r="Q53" i="6"/>
  <c r="P57" i="6"/>
  <c r="N57" i="6"/>
  <c r="N55" i="6"/>
  <c r="N69" i="6"/>
  <c r="N75" i="6"/>
  <c r="N54" i="6"/>
  <c r="N53" i="6"/>
  <c r="N76" i="6"/>
  <c r="N73" i="6"/>
  <c r="N72" i="6"/>
  <c r="N56" i="6"/>
  <c r="N70" i="6"/>
  <c r="N52" i="6"/>
  <c r="P74" i="6"/>
  <c r="P52" i="6"/>
  <c r="P72" i="6"/>
  <c r="P71" i="6"/>
  <c r="P69" i="6"/>
  <c r="P53" i="6"/>
  <c r="P54" i="6"/>
  <c r="P76" i="6"/>
  <c r="P75" i="6"/>
  <c r="O57" i="6"/>
  <c r="O69" i="6"/>
  <c r="O55" i="6"/>
  <c r="O73" i="6"/>
  <c r="O53" i="6"/>
  <c r="O76" i="6"/>
  <c r="O58" i="6"/>
  <c r="O52" i="6"/>
  <c r="O74" i="6"/>
  <c r="O71" i="6"/>
  <c r="O72" i="6"/>
  <c r="O75" i="6"/>
  <c r="O70" i="6"/>
  <c r="O56" i="6"/>
  <c r="O68" i="6"/>
  <c r="P70" i="6"/>
  <c r="P73" i="6"/>
  <c r="P68" i="6"/>
  <c r="P58" i="6"/>
  <c r="P55" i="6"/>
  <c r="L60" i="1"/>
  <c r="J57" i="7"/>
  <c r="L57" i="7"/>
  <c r="O74" i="5"/>
  <c r="O71" i="5"/>
  <c r="O73" i="5"/>
  <c r="O68" i="5"/>
  <c r="O56" i="5"/>
  <c r="O52" i="5"/>
  <c r="O70" i="5"/>
  <c r="O72" i="5"/>
  <c r="O58" i="5"/>
  <c r="O57" i="5"/>
  <c r="O55" i="5"/>
  <c r="O54" i="5"/>
  <c r="O75" i="5"/>
  <c r="O76" i="5"/>
  <c r="O53" i="5"/>
  <c r="P71" i="5"/>
  <c r="P55" i="5"/>
  <c r="P75" i="5"/>
  <c r="P72" i="5"/>
  <c r="P70" i="5"/>
  <c r="P54" i="5"/>
  <c r="P69" i="5"/>
  <c r="P53" i="5"/>
  <c r="P76" i="5"/>
  <c r="P68" i="5"/>
  <c r="P52" i="5"/>
  <c r="P56" i="5"/>
  <c r="P74" i="5"/>
  <c r="P58" i="5"/>
  <c r="P73" i="5"/>
  <c r="P57" i="5"/>
  <c r="Q56" i="5"/>
  <c r="Q74" i="5"/>
  <c r="Q58" i="5"/>
  <c r="Q54" i="5"/>
  <c r="Q52" i="5"/>
  <c r="Q70" i="5"/>
  <c r="Q73" i="5"/>
  <c r="Q57" i="5"/>
  <c r="Q72" i="5"/>
  <c r="Q76" i="5"/>
  <c r="Q69" i="5"/>
  <c r="Q53" i="5"/>
  <c r="Q75" i="5"/>
  <c r="Q71" i="5"/>
  <c r="Q55" i="5"/>
  <c r="Q68" i="5"/>
  <c r="F48" i="5"/>
  <c r="N74" i="5"/>
  <c r="N54" i="5"/>
  <c r="N70" i="5"/>
  <c r="N57" i="5"/>
  <c r="N68" i="5"/>
  <c r="N55" i="5"/>
  <c r="N73" i="5"/>
  <c r="N53" i="5"/>
  <c r="N56" i="5"/>
  <c r="N72" i="5"/>
  <c r="N52" i="5"/>
  <c r="N69" i="5"/>
  <c r="N71" i="5"/>
  <c r="N58" i="5"/>
  <c r="N76" i="5"/>
  <c r="N75" i="5"/>
  <c r="I57" i="7"/>
  <c r="M12" i="7"/>
  <c r="K57" i="7"/>
  <c r="I60" i="1"/>
  <c r="Q56" i="4"/>
  <c r="Q74" i="4"/>
  <c r="Q73" i="4"/>
  <c r="Q76" i="4"/>
  <c r="F48" i="4"/>
  <c r="Q57" i="4"/>
  <c r="Q71" i="4"/>
  <c r="Q69" i="4"/>
  <c r="P75" i="4"/>
  <c r="P73" i="4"/>
  <c r="P76" i="4"/>
  <c r="P74" i="4"/>
  <c r="P71" i="4"/>
  <c r="P72" i="4"/>
  <c r="P69" i="4"/>
  <c r="P70" i="4"/>
  <c r="P58" i="4"/>
  <c r="P68" i="4"/>
  <c r="P56" i="4"/>
  <c r="P57" i="4"/>
  <c r="P54" i="4"/>
  <c r="P55" i="4"/>
  <c r="P52" i="4"/>
  <c r="O76" i="4"/>
  <c r="O69" i="4"/>
  <c r="O74" i="4"/>
  <c r="O58" i="4"/>
  <c r="O68" i="4"/>
  <c r="O56" i="4"/>
  <c r="O52" i="4"/>
  <c r="O57" i="4"/>
  <c r="O54" i="4"/>
  <c r="O73" i="4"/>
  <c r="O71" i="4"/>
  <c r="O70" i="4"/>
  <c r="O53" i="4"/>
  <c r="O72" i="4"/>
  <c r="O75" i="4"/>
  <c r="Q58" i="4"/>
  <c r="Q68" i="4"/>
  <c r="Q54" i="4"/>
  <c r="Q55" i="4"/>
  <c r="Q52" i="4"/>
  <c r="Q70" i="4"/>
  <c r="Q75" i="4"/>
  <c r="Q72" i="4"/>
  <c r="F20" i="4"/>
  <c r="N70" i="4"/>
  <c r="N53" i="4"/>
  <c r="N56" i="4"/>
  <c r="N52" i="4"/>
  <c r="N54" i="4"/>
  <c r="N76" i="4"/>
  <c r="N75" i="4"/>
  <c r="N72" i="4"/>
  <c r="N73" i="4"/>
  <c r="N68" i="4"/>
  <c r="N71" i="4"/>
  <c r="N57" i="4"/>
  <c r="N69" i="4"/>
  <c r="N55" i="4"/>
  <c r="N58" i="4"/>
  <c r="N74" i="4"/>
  <c r="M48" i="3"/>
  <c r="P58" i="3"/>
  <c r="P74" i="3"/>
  <c r="P71" i="3"/>
  <c r="N56" i="3"/>
  <c r="N52" i="3"/>
  <c r="P52" i="3"/>
  <c r="O69" i="3"/>
  <c r="B42" i="7"/>
  <c r="N74" i="3"/>
  <c r="P56" i="3"/>
  <c r="P53" i="3"/>
  <c r="O71" i="3"/>
  <c r="O58" i="3"/>
  <c r="O52" i="3"/>
  <c r="O72" i="3"/>
  <c r="O70" i="3"/>
  <c r="O57" i="3"/>
  <c r="O55" i="3"/>
  <c r="O53" i="3"/>
  <c r="O68" i="3"/>
  <c r="N55" i="3"/>
  <c r="N53" i="3"/>
  <c r="N57" i="3"/>
  <c r="N76" i="3"/>
  <c r="N68" i="3"/>
  <c r="N71" i="3"/>
  <c r="B48" i="7"/>
  <c r="N65" i="7" s="1"/>
  <c r="N54" i="3"/>
  <c r="N75" i="3"/>
  <c r="N69" i="3"/>
  <c r="N58" i="3"/>
  <c r="P57" i="3"/>
  <c r="P54" i="3"/>
  <c r="F20" i="3"/>
  <c r="O73" i="3"/>
  <c r="O75" i="3"/>
  <c r="O56" i="3"/>
  <c r="O76" i="3"/>
  <c r="N72" i="3"/>
  <c r="N73" i="3"/>
  <c r="O54" i="3"/>
  <c r="Q75" i="3"/>
  <c r="Q72" i="3"/>
  <c r="Q55" i="3"/>
  <c r="Q52" i="3"/>
  <c r="Q58" i="3"/>
  <c r="Q73" i="3"/>
  <c r="Q70" i="3"/>
  <c r="Q53" i="3"/>
  <c r="Q68" i="3"/>
  <c r="Q76" i="3"/>
  <c r="Q56" i="3"/>
  <c r="Q74" i="3"/>
  <c r="Q71" i="3"/>
  <c r="Q54" i="3"/>
  <c r="Q57" i="3"/>
  <c r="Q69" i="3"/>
  <c r="B20" i="7"/>
  <c r="F20" i="5"/>
  <c r="E42" i="7"/>
  <c r="M21" i="7"/>
  <c r="K48" i="1"/>
  <c r="J48" i="1"/>
  <c r="I48" i="1"/>
  <c r="D20" i="7"/>
  <c r="L48" i="1"/>
  <c r="C42" i="7"/>
  <c r="D42" i="7"/>
  <c r="E20" i="7"/>
  <c r="C20" i="7"/>
  <c r="F20" i="2"/>
  <c r="F48" i="2"/>
  <c r="F9" i="7"/>
  <c r="D42" i="1"/>
  <c r="C20" i="1"/>
  <c r="B42" i="1"/>
  <c r="C42" i="1"/>
  <c r="M48" i="2"/>
  <c r="M48" i="15"/>
  <c r="F48" i="14"/>
  <c r="M48" i="13"/>
  <c r="M48" i="12"/>
  <c r="M48" i="11"/>
  <c r="M48" i="9"/>
  <c r="M48" i="8"/>
  <c r="M48" i="6"/>
  <c r="M48" i="5"/>
  <c r="D20" i="1"/>
  <c r="F29" i="1"/>
  <c r="E42" i="1"/>
  <c r="F40" i="1"/>
  <c r="F40" i="7"/>
  <c r="F18" i="1"/>
  <c r="F18" i="7"/>
  <c r="E20" i="1"/>
  <c r="E48" i="7"/>
  <c r="B48" i="1"/>
  <c r="N52" i="1" s="1"/>
  <c r="B20" i="1"/>
  <c r="E48" i="1"/>
  <c r="C48" i="1"/>
  <c r="D48" i="1"/>
  <c r="F9" i="1"/>
  <c r="F29" i="7"/>
  <c r="D48" i="7"/>
  <c r="C48" i="7"/>
  <c r="F48" i="15"/>
  <c r="F48" i="13"/>
  <c r="F48" i="11"/>
  <c r="F48" i="9"/>
  <c r="F48" i="8"/>
  <c r="M48" i="1" l="1"/>
  <c r="P78" i="3"/>
  <c r="Q60" i="2"/>
  <c r="Q78" i="2"/>
  <c r="P78" i="2"/>
  <c r="P60" i="2"/>
  <c r="O78" i="2"/>
  <c r="O60" i="2"/>
  <c r="N60" i="2"/>
  <c r="N78" i="2"/>
  <c r="O60" i="15"/>
  <c r="P60" i="15"/>
  <c r="P78" i="15"/>
  <c r="O78" i="15"/>
  <c r="Q60" i="15"/>
  <c r="Q78" i="15"/>
  <c r="N78" i="15"/>
  <c r="N60" i="15"/>
  <c r="N60" i="14"/>
  <c r="P78" i="14"/>
  <c r="Q78" i="14"/>
  <c r="Q60" i="14"/>
  <c r="O78" i="14"/>
  <c r="O60" i="14"/>
  <c r="N78" i="14"/>
  <c r="P60" i="14"/>
  <c r="Q78" i="13"/>
  <c r="N78" i="13"/>
  <c r="O78" i="13"/>
  <c r="Q60" i="13"/>
  <c r="P78" i="13"/>
  <c r="N60" i="13"/>
  <c r="P60" i="13"/>
  <c r="O60" i="13"/>
  <c r="O78" i="12"/>
  <c r="O60" i="12"/>
  <c r="Q78" i="12"/>
  <c r="P60" i="12"/>
  <c r="P78" i="12"/>
  <c r="N78" i="12"/>
  <c r="N60" i="12"/>
  <c r="Q60" i="12"/>
  <c r="P60" i="11"/>
  <c r="Q60" i="11"/>
  <c r="O78" i="11"/>
  <c r="N78" i="11"/>
  <c r="N60" i="11"/>
  <c r="P78" i="11"/>
  <c r="O60" i="11"/>
  <c r="Q78" i="11"/>
  <c r="Q78" i="10"/>
  <c r="Q60" i="10"/>
  <c r="N60" i="10"/>
  <c r="P78" i="10"/>
  <c r="O60" i="10"/>
  <c r="O78" i="10"/>
  <c r="P60" i="10"/>
  <c r="N78" i="10"/>
  <c r="Q78" i="9"/>
  <c r="Q60" i="9"/>
  <c r="N78" i="9"/>
  <c r="P60" i="9"/>
  <c r="O60" i="9"/>
  <c r="P78" i="9"/>
  <c r="O78" i="9"/>
  <c r="N60" i="9"/>
  <c r="Q60" i="8"/>
  <c r="N60" i="8"/>
  <c r="N78" i="8"/>
  <c r="O60" i="8"/>
  <c r="Q78" i="8"/>
  <c r="P60" i="8"/>
  <c r="O78" i="8"/>
  <c r="P78" i="8"/>
  <c r="Q78" i="6"/>
  <c r="Q60" i="6"/>
  <c r="P60" i="6"/>
  <c r="O60" i="6"/>
  <c r="O78" i="6"/>
  <c r="N78" i="6"/>
  <c r="N60" i="6"/>
  <c r="P78" i="6"/>
  <c r="Q60" i="4"/>
  <c r="P78" i="4"/>
  <c r="P60" i="4"/>
  <c r="O60" i="4"/>
  <c r="O78" i="4"/>
  <c r="Q78" i="4"/>
  <c r="N60" i="4"/>
  <c r="N78" i="4"/>
  <c r="P60" i="3"/>
  <c r="N51" i="7"/>
  <c r="N68" i="7"/>
  <c r="N60" i="3"/>
  <c r="N67" i="7"/>
  <c r="O60" i="3"/>
  <c r="N70" i="7"/>
  <c r="N71" i="7"/>
  <c r="N73" i="7"/>
  <c r="N54" i="7"/>
  <c r="N49" i="7"/>
  <c r="N78" i="3"/>
  <c r="N50" i="7"/>
  <c r="N69" i="7"/>
  <c r="N52" i="7"/>
  <c r="N66" i="7"/>
  <c r="N72" i="7"/>
  <c r="N53" i="7"/>
  <c r="N55" i="7"/>
  <c r="O78" i="3"/>
  <c r="O57" i="1"/>
  <c r="O72" i="1"/>
  <c r="O52" i="1"/>
  <c r="O68" i="1"/>
  <c r="O70" i="1"/>
  <c r="O69" i="1"/>
  <c r="O74" i="1"/>
  <c r="O56" i="1"/>
  <c r="O58" i="1"/>
  <c r="O76" i="1"/>
  <c r="O55" i="1"/>
  <c r="O73" i="1"/>
  <c r="O75" i="1"/>
  <c r="O53" i="1"/>
  <c r="O54" i="1"/>
  <c r="O71" i="1"/>
  <c r="O65" i="7"/>
  <c r="O70" i="7"/>
  <c r="O69" i="7"/>
  <c r="O55" i="7"/>
  <c r="O54" i="7"/>
  <c r="O50" i="7"/>
  <c r="O71" i="7"/>
  <c r="O73" i="7"/>
  <c r="O72" i="7"/>
  <c r="O53" i="7"/>
  <c r="O66" i="7"/>
  <c r="O68" i="7"/>
  <c r="O52" i="7"/>
  <c r="O51" i="7"/>
  <c r="O67" i="7"/>
  <c r="O49" i="7"/>
  <c r="Q54" i="1"/>
  <c r="Q72" i="1"/>
  <c r="Q55" i="1"/>
  <c r="Q57" i="1"/>
  <c r="Q70" i="1"/>
  <c r="Q75" i="1"/>
  <c r="Q58" i="1"/>
  <c r="Q74" i="1"/>
  <c r="Q71" i="1"/>
  <c r="Q76" i="1"/>
  <c r="Q68" i="1"/>
  <c r="Q52" i="1"/>
  <c r="Q53" i="1"/>
  <c r="Q56" i="1"/>
  <c r="Q73" i="1"/>
  <c r="Q69" i="1"/>
  <c r="Q60" i="3"/>
  <c r="Q54" i="7"/>
  <c r="Q69" i="7"/>
  <c r="Q53" i="7"/>
  <c r="Q49" i="7"/>
  <c r="Q68" i="7"/>
  <c r="Q51" i="7"/>
  <c r="Q73" i="7"/>
  <c r="Q67" i="7"/>
  <c r="Q65" i="7"/>
  <c r="Q72" i="7"/>
  <c r="Q66" i="7"/>
  <c r="Q50" i="7"/>
  <c r="Q70" i="7"/>
  <c r="Q55" i="7"/>
  <c r="Q52" i="7"/>
  <c r="Q71" i="7"/>
  <c r="Q78" i="3"/>
  <c r="P67" i="7"/>
  <c r="P54" i="7"/>
  <c r="P55" i="7"/>
  <c r="P70" i="7"/>
  <c r="P66" i="7"/>
  <c r="P68" i="7"/>
  <c r="P49" i="7"/>
  <c r="P52" i="7"/>
  <c r="P51" i="7"/>
  <c r="P73" i="7"/>
  <c r="P65" i="7"/>
  <c r="P50" i="7"/>
  <c r="P72" i="7"/>
  <c r="P53" i="7"/>
  <c r="P71" i="7"/>
  <c r="P69" i="7"/>
  <c r="P76" i="1"/>
  <c r="P71" i="1"/>
  <c r="P74" i="1"/>
  <c r="P70" i="1"/>
  <c r="P72" i="1"/>
  <c r="P75" i="1"/>
  <c r="P73" i="1"/>
  <c r="P52" i="1"/>
  <c r="P54" i="1"/>
  <c r="P53" i="1"/>
  <c r="P56" i="1"/>
  <c r="P55" i="1"/>
  <c r="P58" i="1"/>
  <c r="P57" i="1"/>
  <c r="P69" i="1"/>
  <c r="P68" i="1"/>
  <c r="N71" i="1"/>
  <c r="N56" i="1"/>
  <c r="N69" i="1"/>
  <c r="N54" i="1"/>
  <c r="N58" i="1"/>
  <c r="N76" i="1"/>
  <c r="N75" i="1"/>
  <c r="N53" i="1"/>
  <c r="N70" i="1"/>
  <c r="N55" i="1"/>
  <c r="N72" i="1"/>
  <c r="N68" i="1"/>
  <c r="N73" i="1"/>
  <c r="N57" i="1"/>
  <c r="N74" i="1"/>
  <c r="F42" i="7"/>
  <c r="F20" i="7"/>
  <c r="B83" i="1"/>
  <c r="B79" i="1"/>
  <c r="B87" i="1"/>
  <c r="B91" i="1"/>
  <c r="D83" i="1"/>
  <c r="D91" i="1"/>
  <c r="D87" i="1"/>
  <c r="D79" i="1"/>
  <c r="C91" i="1"/>
  <c r="C79" i="1"/>
  <c r="C87" i="1"/>
  <c r="C83" i="1"/>
  <c r="E91" i="1"/>
  <c r="E87" i="1"/>
  <c r="E79" i="1"/>
  <c r="E83" i="1"/>
  <c r="F42" i="1"/>
  <c r="F48" i="7"/>
  <c r="B73" i="1"/>
  <c r="C73" i="1" s="1"/>
  <c r="F20" i="1"/>
  <c r="B72" i="1"/>
  <c r="C72" i="1" s="1"/>
  <c r="B71" i="1"/>
  <c r="C71" i="1" s="1"/>
  <c r="F48" i="1"/>
  <c r="B75" i="1" s="1"/>
  <c r="C75" i="1" s="1"/>
  <c r="N75" i="7" l="1"/>
  <c r="N57" i="7"/>
  <c r="O60" i="1"/>
  <c r="O75" i="7"/>
  <c r="O78" i="1"/>
  <c r="P57" i="7"/>
  <c r="Q75" i="7"/>
  <c r="O57" i="7"/>
  <c r="Q57" i="7"/>
  <c r="Q60" i="1"/>
  <c r="Q78" i="1"/>
  <c r="P75" i="7"/>
  <c r="P78" i="1"/>
  <c r="P60" i="1"/>
  <c r="N60" i="1"/>
  <c r="N78" i="1"/>
</calcChain>
</file>

<file path=xl/sharedStrings.xml><?xml version="1.0" encoding="utf-8"?>
<sst xmlns="http://schemas.openxmlformats.org/spreadsheetml/2006/main" count="1382" uniqueCount="119">
  <si>
    <t>Niveau/År</t>
  </si>
  <si>
    <t>2023-2026</t>
  </si>
  <si>
    <t>SvhG/År</t>
  </si>
  <si>
    <t>Hest spring A</t>
  </si>
  <si>
    <t>Hest spring B</t>
  </si>
  <si>
    <t>Hest spring C</t>
  </si>
  <si>
    <t>Hest spring D</t>
  </si>
  <si>
    <t>Pony spring A</t>
  </si>
  <si>
    <t>Pony spring B</t>
  </si>
  <si>
    <t>Pony spring C</t>
  </si>
  <si>
    <t>Pony spring D</t>
  </si>
  <si>
    <t>Hest dressur A</t>
  </si>
  <si>
    <t>Hest dressur B</t>
  </si>
  <si>
    <t>Hest dressur C</t>
  </si>
  <si>
    <t>Hest dressur D</t>
  </si>
  <si>
    <t>Pony dressur A</t>
  </si>
  <si>
    <t>Pony dressur B</t>
  </si>
  <si>
    <t>Pony dressur C</t>
  </si>
  <si>
    <t>Pony dressur D</t>
  </si>
  <si>
    <t>Hest Spring 6</t>
  </si>
  <si>
    <t>Hest Spring 5</t>
  </si>
  <si>
    <t>Hest Spring 4</t>
  </si>
  <si>
    <t>I alt</t>
  </si>
  <si>
    <t>Hest Spring 3</t>
  </si>
  <si>
    <t>Hest Spring 2</t>
  </si>
  <si>
    <t>Hest Spring 1</t>
  </si>
  <si>
    <t>Hest Spring 0</t>
  </si>
  <si>
    <t>PonySpring 6</t>
  </si>
  <si>
    <t>Pony Spring 5</t>
  </si>
  <si>
    <t>Pony Spring 4</t>
  </si>
  <si>
    <t>Pony Spring 3</t>
  </si>
  <si>
    <t>Pony Spring 2</t>
  </si>
  <si>
    <t>Pony Spring 1</t>
  </si>
  <si>
    <t>Pony Spring 0</t>
  </si>
  <si>
    <t>Hest Dressur 8</t>
  </si>
  <si>
    <t>Hest Dressur 7</t>
  </si>
  <si>
    <t>Hest Dressur 6</t>
  </si>
  <si>
    <t>Hest Dressur 5</t>
  </si>
  <si>
    <t>Hest Dressur 4</t>
  </si>
  <si>
    <t>Hest Dressur 3</t>
  </si>
  <si>
    <t>Hest Dressur 2</t>
  </si>
  <si>
    <t>Hest Dressur 1</t>
  </si>
  <si>
    <t>Hest Dressur 0</t>
  </si>
  <si>
    <t>Pony Dressur 8</t>
  </si>
  <si>
    <t>Pony Dressur 7</t>
  </si>
  <si>
    <t>Pony Dressur 6</t>
  </si>
  <si>
    <t>Pony Dressur 5</t>
  </si>
  <si>
    <t>Pony Dressur 4</t>
  </si>
  <si>
    <t>Pony Dressur 3</t>
  </si>
  <si>
    <t>Pony Dressur 2</t>
  </si>
  <si>
    <t>Pony Dressur 1</t>
  </si>
  <si>
    <t>Pony Dressur 0</t>
  </si>
  <si>
    <t>Samlede starter</t>
  </si>
  <si>
    <t>I alt spring</t>
  </si>
  <si>
    <t>I alt dressur</t>
  </si>
  <si>
    <t>Årlig difference</t>
  </si>
  <si>
    <t>%</t>
  </si>
  <si>
    <t>2023&gt;2024</t>
  </si>
  <si>
    <t>2024&gt;2025</t>
  </si>
  <si>
    <t>2025&gt;2026</t>
  </si>
  <si>
    <t>2023&gt;2026</t>
  </si>
  <si>
    <t>A-starter</t>
  </si>
  <si>
    <t>Antal</t>
  </si>
  <si>
    <t>% af total starter</t>
  </si>
  <si>
    <t>B-starter</t>
  </si>
  <si>
    <t>C-starter</t>
  </si>
  <si>
    <t>D-starter</t>
  </si>
  <si>
    <t>SvH8</t>
  </si>
  <si>
    <t>Sv7</t>
  </si>
  <si>
    <t>Sv6</t>
  </si>
  <si>
    <t>Sv5</t>
  </si>
  <si>
    <t>Sv4</t>
  </si>
  <si>
    <t>Sv3</t>
  </si>
  <si>
    <t>Sv2</t>
  </si>
  <si>
    <t>Sv1</t>
  </si>
  <si>
    <t>Sv0</t>
  </si>
  <si>
    <t>Dressur/År</t>
  </si>
  <si>
    <t>Spring/år</t>
  </si>
  <si>
    <t>SvH6</t>
  </si>
  <si>
    <t>SV5</t>
  </si>
  <si>
    <t>SV4</t>
  </si>
  <si>
    <t>SV3</t>
  </si>
  <si>
    <t>SV2</t>
  </si>
  <si>
    <t>SV1</t>
  </si>
  <si>
    <t>SV0</t>
  </si>
  <si>
    <t>Spring i alt</t>
  </si>
  <si>
    <t>Dressur i alt</t>
  </si>
  <si>
    <t>% alle starter</t>
  </si>
  <si>
    <t>i alt</t>
  </si>
  <si>
    <t>D2 Starter per stævneniveau akkumuleret apr</t>
  </si>
  <si>
    <t>D2 starter per sværhedsgrad akkumuleret apr</t>
  </si>
  <si>
    <t>D1 Starter per stævneniveau akkumuleret  apr</t>
  </si>
  <si>
    <t>D1 starter per sværhedsgrad akkumuleret apr</t>
  </si>
  <si>
    <t>D3 Starter per stævneniveau akkumuleret apr</t>
  </si>
  <si>
    <t>D3 starter per sværhedsgrad akkumuleret apr</t>
  </si>
  <si>
    <t>D4 Starter per stævneniveau akkumuleret apr</t>
  </si>
  <si>
    <t>D4 starter per sværhedsgrad akkumuleret apr</t>
  </si>
  <si>
    <t>D5 Starter per stævneniveau akkumuleret apr</t>
  </si>
  <si>
    <t>D5 starter per sværhedsgrad akkumuleret apr</t>
  </si>
  <si>
    <t>D1-5 Starter per stævneniveau akkumuleret apr</t>
  </si>
  <si>
    <t>D1-5 starter per sværhedsgrad akkumuleret apr</t>
  </si>
  <si>
    <t>D6 Starter per stævneniveau akkumuleret apr</t>
  </si>
  <si>
    <t>D6 starter per sværhedsgrad akkumuleret apr</t>
  </si>
  <si>
    <t>D7 Starter per stævneniveau akkumuleret apr</t>
  </si>
  <si>
    <t>D7 starter per sværhedsgrad akkumuleret apr</t>
  </si>
  <si>
    <t>D8  Starter per stævneniveau akkumuleret apr</t>
  </si>
  <si>
    <t>D8 starter per sværhedsgrad akkumuleret apr</t>
  </si>
  <si>
    <t>D9 Starter per stævneniveau akkumuleret apr</t>
  </si>
  <si>
    <t>D9 starter per sværhedsgrad akkumuleret apr</t>
  </si>
  <si>
    <t>D10 Starter per stævneniveau akkumuleret apr</t>
  </si>
  <si>
    <t>D10 starter per sværhedsgrad akkumuleret apr</t>
  </si>
  <si>
    <t>D11/13 Starter per stævneniveau akkumuleret apr</t>
  </si>
  <si>
    <t>D11/13 starter per sværhedsgrad akkumuleret apr</t>
  </si>
  <si>
    <t>D12 Starter per stævneniveau akkumuleret apr</t>
  </si>
  <si>
    <t>D12 starter per sværhedsgrad akkumuleret apr</t>
  </si>
  <si>
    <t>D14 Starter per stævneniveau akkumuleret apr</t>
  </si>
  <si>
    <t>D14 starter per sværhedsgrad akkumuleret apr</t>
  </si>
  <si>
    <t>DKStarter per stævneniveau akkumuleret apr</t>
  </si>
  <si>
    <t>DK starter per sværhedsgrad akkumuleret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</si>
</sst>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2" fillId="0" borderId="0" xfId="0" applyFont="1"/>
    <xf numFmtId="2" fontId="0" fillId="0" borderId="0" xfId="0" applyNumberFormat="1"/>
    <xf numFmtId="0" fontId="3" fillId="2" borderId="0" xfId="0" applyFont="1" applyFill="1"/>
    <xf numFmtId="0" fontId="3" fillId="5" borderId="0" xfId="0" applyFont="1" applyFill="1"/>
    <xf numFmtId="0" fontId="0" fillId="0" borderId="0" xfId="0" applyAlignment="1">
      <alignment horizontal="right"/>
    </xf>
    <xf numFmtId="164" fontId="0" fillId="0" borderId="0" xfId="0" applyNumberFormat="1"/>
    <xf numFmtId="0" fontId="3" fillId="6" borderId="0" xfId="0" applyFont="1" applyFill="1"/>
    <xf numFmtId="2" fontId="3" fillId="6" borderId="0" xfId="0" applyNumberFormat="1" applyFont="1" applyFill="1"/>
    <xf numFmtId="0" fontId="0" fillId="4" borderId="0" xfId="0" applyFill="1" applyAlignment="1">
      <alignment horizontal="left"/>
    </xf>
    <xf numFmtId="0" fontId="4" fillId="5" borderId="0" xfId="0" applyFont="1" applyFill="1" applyAlignment="1">
      <alignment horizontal="center" textRotation="45"/>
    </xf>
    <xf numFmtId="0" fontId="4" fillId="2" borderId="0" xfId="0" applyFont="1" applyFill="1" applyAlignment="1">
      <alignment horizontal="center" textRotation="45"/>
    </xf>
    <xf numFmtId="9" fontId="0" fillId="0" borderId="0" xfId="1" applyFont="1"/>
    <xf numFmtId="2" fontId="0" fillId="7" borderId="0" xfId="0" applyNumberFormat="1" applyFill="1"/>
    <xf numFmtId="164" fontId="0" fillId="7" borderId="0" xfId="0" applyNumberFormat="1" applyFill="1"/>
  </cellXfs>
  <cellStyles count="2">
    <cellStyle name="Normal" xfId="0" builtinId="0"/>
    <cellStyle name="Procent" xfId="1" builtinId="5"/>
  </cellStyles>
  <dxfs count="1446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F-4BFD-ABCD-C07B82CF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4-407E-88C6-AF4B63AE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'D5'!$A$48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'D5'!$B$3:$F$3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'D5'!$B$48:$F$48</c:f>
              <c:numCache>
                <c:formatCode>General</c:formatCode>
                <c:ptCount val="5"/>
                <c:pt idx="0">
                  <c:v>1672</c:v>
                </c:pt>
                <c:pt idx="1">
                  <c:v>1470</c:v>
                </c:pt>
                <c:pt idx="2">
                  <c:v>1460</c:v>
                </c:pt>
                <c:pt idx="3">
                  <c:v>770</c:v>
                </c:pt>
                <c:pt idx="4">
                  <c:v>-902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0-4C86-BC7B-4E2D55830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9-4EEF-A371-5ADDD8FB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D-40B5-A86E-ADACE8B55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5-4AD2-85B8-88FDC21D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'D6'!$A$48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'D6'!$B$3:$F$3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'D6'!$B$48:$F$48</c:f>
              <c:numCache>
                <c:formatCode>General</c:formatCode>
                <c:ptCount val="5"/>
                <c:pt idx="0">
                  <c:v>551</c:v>
                </c:pt>
                <c:pt idx="1">
                  <c:v>409</c:v>
                </c:pt>
                <c:pt idx="2">
                  <c:v>300</c:v>
                </c:pt>
                <c:pt idx="3">
                  <c:v>299</c:v>
                </c:pt>
                <c:pt idx="4">
                  <c:v>-252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E-43AE-B415-1C9DA511C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1-4FF5-AF02-97F4EEEA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'D7'!$A$48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'D7'!$B$3:$F$3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'D7'!$B$48:$F$48</c:f>
              <c:numCache>
                <c:formatCode>General</c:formatCode>
                <c:ptCount val="5"/>
                <c:pt idx="0">
                  <c:v>3765</c:v>
                </c:pt>
                <c:pt idx="1">
                  <c:v>4737</c:v>
                </c:pt>
                <c:pt idx="2">
                  <c:v>5141</c:v>
                </c:pt>
                <c:pt idx="3">
                  <c:v>4338</c:v>
                </c:pt>
                <c:pt idx="4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8-4F1B-9D9E-52451C9F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5-4185-A05D-F14D63EFD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'D8'!$A$48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'D8'!$B$3:$F$3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'D8'!$B$48:$F$48</c:f>
              <c:numCache>
                <c:formatCode>General</c:formatCode>
                <c:ptCount val="5"/>
                <c:pt idx="0">
                  <c:v>1755</c:v>
                </c:pt>
                <c:pt idx="1">
                  <c:v>1599</c:v>
                </c:pt>
                <c:pt idx="2">
                  <c:v>1668</c:v>
                </c:pt>
                <c:pt idx="3">
                  <c:v>861</c:v>
                </c:pt>
                <c:pt idx="4">
                  <c:v>-894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8-432A-B016-45DA6951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A-4F9D-A2E2-E14020A1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A-4347-BD0E-62E2A30D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'D9'!$A$48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'D9'!$B$3:$F$3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'D9'!$B$48:$F$48</c:f>
              <c:numCache>
                <c:formatCode>General</c:formatCode>
                <c:ptCount val="5"/>
                <c:pt idx="0">
                  <c:v>2737</c:v>
                </c:pt>
                <c:pt idx="1">
                  <c:v>2478</c:v>
                </c:pt>
                <c:pt idx="2">
                  <c:v>2888</c:v>
                </c:pt>
                <c:pt idx="3">
                  <c:v>2218</c:v>
                </c:pt>
                <c:pt idx="4">
                  <c:v>-519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5-4F95-9613-41639A24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E-4FBE-BB19-3F21759E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'D10'!$A$48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'D10'!$B$3:$F$3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'D10'!$B$48:$F$48</c:f>
              <c:numCache>
                <c:formatCode>General</c:formatCode>
                <c:ptCount val="5"/>
                <c:pt idx="0">
                  <c:v>5692</c:v>
                </c:pt>
                <c:pt idx="1">
                  <c:v>4580</c:v>
                </c:pt>
                <c:pt idx="2">
                  <c:v>4915</c:v>
                </c:pt>
                <c:pt idx="3">
                  <c:v>4317</c:v>
                </c:pt>
                <c:pt idx="4">
                  <c:v>-1375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F11-8EC6-BD50D323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7-450E-82C0-2E9F74C7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'D11-13'!$A$48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'D11-13'!$B$3:$F$3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'D11-13'!$B$48:$F$48</c:f>
              <c:numCache>
                <c:formatCode>General</c:formatCode>
                <c:ptCount val="5"/>
                <c:pt idx="0">
                  <c:v>6182</c:v>
                </c:pt>
                <c:pt idx="1">
                  <c:v>5081</c:v>
                </c:pt>
                <c:pt idx="2">
                  <c:v>5041</c:v>
                </c:pt>
                <c:pt idx="3">
                  <c:v>4071</c:v>
                </c:pt>
                <c:pt idx="4">
                  <c:v>-2111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F78-A9F2-E95A8C21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6-4E6A-A984-A8B62BE0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'D12'!$B$48:$F$48</c:f>
              <c:numCache>
                <c:formatCode>General</c:formatCode>
                <c:ptCount val="5"/>
                <c:pt idx="0">
                  <c:v>7745</c:v>
                </c:pt>
                <c:pt idx="1">
                  <c:v>5574</c:v>
                </c:pt>
                <c:pt idx="2">
                  <c:v>6394</c:v>
                </c:pt>
                <c:pt idx="3">
                  <c:v>6254</c:v>
                </c:pt>
                <c:pt idx="4">
                  <c:v>-1491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9-4451-9912-4BBCE2D5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F-4E95-A3C2-6B52D67E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'D14'!$B$48:$F$48</c:f>
              <c:numCache>
                <c:formatCode>General</c:formatCode>
                <c:ptCount val="5"/>
                <c:pt idx="0">
                  <c:v>6470</c:v>
                </c:pt>
                <c:pt idx="1">
                  <c:v>4901</c:v>
                </c:pt>
                <c:pt idx="2">
                  <c:v>5720</c:v>
                </c:pt>
                <c:pt idx="3">
                  <c:v>4484</c:v>
                </c:pt>
                <c:pt idx="4">
                  <c:v>-1986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D-47CB-9A1C-D2615EF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C-42C5-9157-555E8262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'D2'!$B$48:$F$48</c:f>
              <c:numCache>
                <c:formatCode>General</c:formatCode>
                <c:ptCount val="5"/>
                <c:pt idx="0">
                  <c:v>3634</c:v>
                </c:pt>
                <c:pt idx="1">
                  <c:v>2777</c:v>
                </c:pt>
                <c:pt idx="2">
                  <c:v>2481</c:v>
                </c:pt>
                <c:pt idx="3">
                  <c:v>2684</c:v>
                </c:pt>
                <c:pt idx="4">
                  <c:v>-950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A-4109-AC1A-4DB559B3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'D2'!$B$48:$F$48</c:f>
              <c:numCache>
                <c:formatCode>General</c:formatCode>
                <c:ptCount val="5"/>
                <c:pt idx="0">
                  <c:v>3634</c:v>
                </c:pt>
                <c:pt idx="1">
                  <c:v>2777</c:v>
                </c:pt>
                <c:pt idx="2">
                  <c:v>2481</c:v>
                </c:pt>
                <c:pt idx="3">
                  <c:v>2684</c:v>
                </c:pt>
                <c:pt idx="4">
                  <c:v>-950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134-BA96-E5005FE4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'D3'!$B$48:$F$48</c:f>
              <c:numCache>
                <c:formatCode>General</c:formatCode>
                <c:ptCount val="5"/>
                <c:pt idx="0">
                  <c:v>1755</c:v>
                </c:pt>
                <c:pt idx="1">
                  <c:v>1293</c:v>
                </c:pt>
                <c:pt idx="2">
                  <c:v>1066</c:v>
                </c:pt>
                <c:pt idx="3">
                  <c:v>833</c:v>
                </c:pt>
                <c:pt idx="4">
                  <c:v>-922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6-426A-A443-2474D34B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'D3'!$B$48:$F$48</c:f>
              <c:numCache>
                <c:formatCode>General</c:formatCode>
                <c:ptCount val="5"/>
                <c:pt idx="0">
                  <c:v>1755</c:v>
                </c:pt>
                <c:pt idx="1">
                  <c:v>1293</c:v>
                </c:pt>
                <c:pt idx="2">
                  <c:v>1066</c:v>
                </c:pt>
                <c:pt idx="3">
                  <c:v>833</c:v>
                </c:pt>
                <c:pt idx="4">
                  <c:v>-922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A66-BA35-1ECC57AE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7727</c:v>
                </c:pt>
                <c:pt idx="1">
                  <c:v>4730</c:v>
                </c:pt>
                <c:pt idx="2">
                  <c:v>4804</c:v>
                </c:pt>
                <c:pt idx="3">
                  <c:v>3310</c:v>
                </c:pt>
                <c:pt idx="4">
                  <c:v>-4417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2-488C-A155-71169801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'D4'!$B$48:$F$48</c:f>
              <c:numCache>
                <c:formatCode>General</c:formatCode>
                <c:ptCount val="5"/>
                <c:pt idx="0">
                  <c:v>6246</c:v>
                </c:pt>
                <c:pt idx="1">
                  <c:v>4447</c:v>
                </c:pt>
                <c:pt idx="2">
                  <c:v>4133</c:v>
                </c:pt>
                <c:pt idx="3">
                  <c:v>3173</c:v>
                </c:pt>
                <c:pt idx="4">
                  <c:v>-3073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C-4727-A26B-63F8EDA2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708055-F6C6-4782-BBBF-5818CCC7F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334325-8C99-4A8D-9F2F-1F7B1C6C2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35319D-1F26-4149-8010-7A9C8418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D54CB7-D329-4B1D-A306-17A68E506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503513-D0C5-4A7E-A66C-FC6A16D15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5EA180-1D4B-4912-8394-56084538B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2FF184-E2DB-41B1-98CA-BE957CD1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6A365A-3BDC-46B6-B7EA-26F82F8B8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7874D3-AF0D-433C-BADA-49460D16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BB43C9-77F8-4860-8908-7D669051D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6C4CD1-7F4B-4734-8067-14DB89D01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4A40BE-F54F-4D74-BD93-9BA684D5D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8A6584-490D-4985-BF80-0672DE718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3AB3A0-004C-4EB4-9C0C-A9531979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0F48486-221E-9432-8C8D-3E386C51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D6F0B5-DB97-4793-8482-3BA1FDC77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AB114C-5B66-47AC-BAF8-B478FB129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180197-EB55-481E-AC7C-40F717ED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3F6B2-2305-4091-A5F8-F77D1036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7BC10B-BE4B-40D4-A755-0A49CE49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8FE90C-87DC-4E88-AC51-3FF0B4B34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5BA2A7-BA37-4F9D-9E73-0DF12CDDA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C9A31B-513D-46D2-8F89-725ADB18B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89D55A-2B99-4B9E-B4D4-D61AF2AF2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4747A-E0F8-4C40-BBC1-9659964C4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563B34-0A12-44B0-8909-F425E96FE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0D04CC-F071-4AC5-AA8F-7A14ED93B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9658C00-3AE9-4E80-A0A2-1A78424A8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97A09C9-795E-4A81-8A55-4296D86A0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79F5-829C-45E5-91CA-2AD57976ECBB}">
  <dimension ref="A1:Q91"/>
  <sheetViews>
    <sheetView tabSelected="1" topLeftCell="A10" workbookViewId="0">
      <selection activeCell="F49" sqref="F49"/>
    </sheetView>
  </sheetViews>
  <sheetFormatPr defaultRowHeight="14.25"/>
  <cols>
    <col min="1" max="1" width="14" bestFit="1" customWidth="1"/>
    <col min="2" max="2" width="10.25" bestFit="1" customWidth="1"/>
    <col min="8" max="8" width="13.75" bestFit="1" customWidth="1"/>
    <col min="9" max="10" width="14.125" bestFit="1" customWidth="1"/>
    <col min="14" max="14" width="11.625" bestFit="1" customWidth="1"/>
  </cols>
  <sheetData>
    <row r="1" spans="1:13">
      <c r="A1" s="12" t="s">
        <v>117</v>
      </c>
      <c r="B1" s="12"/>
      <c r="C1" s="12"/>
      <c r="D1" s="12"/>
      <c r="E1" s="12"/>
      <c r="F1" s="12"/>
      <c r="H1" s="12" t="s">
        <v>118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f>'D1'!B5+'D2'!B5+'D3'!B5+'D4'!B5+'D5'!B5+'D6'!B5+'D7'!B5+'D8'!B5+'D9'!B5+'D10'!B5+'D11-13'!B5+'D12'!B5+'D14'!B5</f>
        <v>0</v>
      </c>
      <c r="C5">
        <f>'D1'!C5+'D2'!C5+'D3'!C5+'D4'!C5+'D5'!C5+'D6'!C5+'D7'!C5+'D8'!C5+'D9'!C5+'D10'!C5+'D11-13'!C5+'D12'!C5+'D14'!C5</f>
        <v>0</v>
      </c>
      <c r="D5">
        <f>'D1'!D5+'D2'!D5+'D3'!D5+'D4'!D5+'D5'!D5+'D6'!D5+'D7'!D5+'D8'!D5+'D9'!D5+'D10'!D5+'D11-13'!D5+'D12'!D5+'D14'!D5</f>
        <v>0</v>
      </c>
      <c r="E5">
        <f>'D1'!E5+'D2'!E5+'D3'!E5+'D4'!E5+'D5'!E5+'D6'!E5+'D7'!E5+'D8'!E5+'D9'!E5+'D10'!E5+'D11-13'!E5+'D12'!E5+'D14'!E5</f>
        <v>0</v>
      </c>
      <c r="F5">
        <f>E5-B5</f>
        <v>0</v>
      </c>
      <c r="H5" t="s">
        <v>19</v>
      </c>
      <c r="I5">
        <f>'D1'!I5+'D2'!I5+'D3'!I5+'D4'!I5+'D5'!I5+'D6'!I5+'D7'!I5+'D8'!I5+'D9'!I5+'D10'!I5+'D11-13'!I5+'D12'!I5+'D14'!I5</f>
        <v>0</v>
      </c>
      <c r="J5">
        <f>'D1'!J5+'D2'!J5+'D3'!J5+'D4'!J5+'D5'!J5+'D6'!J5+'D7'!J5+'D8'!J5+'D9'!J5+'D10'!J5+'D11-13'!J5+'D12'!J5+'D14'!J5</f>
        <v>0</v>
      </c>
      <c r="K5">
        <f>'D1'!K5+'D2'!K5+'D3'!K5+'D4'!K5+'D5'!K5+'D6'!K5+'D7'!K5+'D8'!K5+'D9'!K5+'D10'!K5+'D11-13'!K5+'D12'!K5+'D14'!K5</f>
        <v>0</v>
      </c>
      <c r="L5">
        <f>'D1'!L5+'D2'!L5+'D3'!L5+'D4'!L5+'D5'!L5+'D6'!L5+'D7'!L5+'D8'!L5+'D9'!L5+'D10'!L5+'D11-13'!L5+'D12'!L5+'D14'!L5</f>
        <v>0</v>
      </c>
      <c r="M5">
        <f>L5-I5</f>
        <v>0</v>
      </c>
    </row>
    <row r="6" spans="1:13">
      <c r="A6" t="s">
        <v>4</v>
      </c>
      <c r="B6">
        <f>'D1'!B6+'D2'!B6+'D3'!B6+'D4'!B6+'D5'!B6+'D6'!B6+'D7'!B6+'D8'!B6+'D9'!B6+'D10'!B6+'D11-13'!B6+'D12'!B6+'D14'!B6</f>
        <v>2735</v>
      </c>
      <c r="C6">
        <f>'D1'!C6+'D2'!C6+'D3'!C6+'D4'!C6+'D5'!C6+'D6'!C6+'D7'!C6+'D8'!C6+'D9'!C6+'D10'!C6+'D11-13'!C6+'D12'!C6+'D14'!C6</f>
        <v>1721</v>
      </c>
      <c r="D6">
        <f>'D1'!D6+'D2'!D6+'D3'!D6+'D4'!D6+'D5'!D6+'D6'!D6+'D7'!D6+'D8'!D6+'D9'!D6+'D10'!D6+'D11-13'!D6+'D12'!D6+'D14'!D6</f>
        <v>1674</v>
      </c>
      <c r="E6">
        <f>'D1'!E6+'D2'!E6+'D3'!E6+'D4'!E6+'D5'!E6+'D6'!E6+'D7'!E6+'D8'!E6+'D9'!E6+'D10'!E6+'D11-13'!E6+'D12'!E6+'D14'!E6</f>
        <v>1107</v>
      </c>
      <c r="F6">
        <f t="shared" ref="F6:F9" si="0">E6-B6</f>
        <v>-1628</v>
      </c>
      <c r="H6" t="s">
        <v>20</v>
      </c>
      <c r="I6">
        <f>'D1'!I6+'D2'!I6+'D3'!I6+'D4'!I6+'D5'!I6+'D6'!I6+'D7'!I6+'D8'!I6+'D9'!I6+'D10'!I6+'D11-13'!I6+'D12'!I6+'D14'!I6</f>
        <v>111</v>
      </c>
      <c r="J6">
        <f>'D1'!J6+'D2'!J6+'D3'!J6+'D4'!J6+'D5'!J6+'D6'!J6+'D7'!J6+'D8'!J6+'D9'!J6+'D10'!J6+'D11-13'!J6+'D12'!J6+'D14'!J6</f>
        <v>28</v>
      </c>
      <c r="K6">
        <f>'D1'!K6+'D2'!K6+'D3'!K6+'D4'!K6+'D5'!K6+'D6'!K6+'D7'!K6+'D8'!K6+'D9'!K6+'D10'!K6+'D11-13'!K6+'D12'!K6+'D14'!K6</f>
        <v>59</v>
      </c>
      <c r="L6">
        <f>'D1'!L6+'D2'!L6+'D3'!L6+'D4'!L6+'D5'!L6+'D6'!L6+'D7'!L6+'D8'!L6+'D9'!L6+'D10'!L6+'D11-13'!L6+'D12'!L6+'D14'!L6</f>
        <v>84</v>
      </c>
      <c r="M6">
        <f t="shared" ref="M6:M21" si="1">L6-I6</f>
        <v>-27</v>
      </c>
    </row>
    <row r="7" spans="1:13">
      <c r="A7" t="s">
        <v>5</v>
      </c>
      <c r="B7">
        <f>'D1'!B7+'D2'!B7+'D3'!B7+'D4'!B7+'D5'!B7+'D6'!B7+'D7'!B7+'D8'!B7+'D9'!B7+'D10'!B7+'D11-13'!B7+'D12'!B7+'D14'!B7</f>
        <v>12283</v>
      </c>
      <c r="C7">
        <f>'D1'!C7+'D2'!C7+'D3'!C7+'D4'!C7+'D5'!C7+'D6'!C7+'D7'!C7+'D8'!C7+'D9'!C7+'D10'!C7+'D11-13'!C7+'D12'!C7+'D14'!C7</f>
        <v>9638</v>
      </c>
      <c r="D7">
        <f>'D1'!D7+'D2'!D7+'D3'!D7+'D4'!D7+'D5'!D7+'D6'!D7+'D7'!D7+'D8'!D7+'D9'!D7+'D10'!D7+'D11-13'!D7+'D12'!D7+'D14'!D7</f>
        <v>9315</v>
      </c>
      <c r="E7">
        <f>'D1'!E7+'D2'!E7+'D3'!E7+'D4'!E7+'D5'!E7+'D6'!E7+'D7'!E7+'D8'!E7+'D9'!E7+'D10'!E7+'D11-13'!E7+'D12'!E7+'D14'!E7</f>
        <v>7884</v>
      </c>
      <c r="F7">
        <f t="shared" si="0"/>
        <v>-4399</v>
      </c>
      <c r="H7" t="s">
        <v>21</v>
      </c>
      <c r="I7">
        <f>'D1'!I7+'D2'!I7+'D3'!I7+'D4'!I7+'D5'!I7+'D6'!I7+'D7'!I7+'D8'!I7+'D9'!I7+'D10'!I7+'D11-13'!I7+'D12'!I7+'D14'!I7</f>
        <v>761</v>
      </c>
      <c r="J7">
        <f>'D1'!J7+'D2'!J7+'D3'!J7+'D4'!J7+'D5'!J7+'D6'!J7+'D7'!J7+'D8'!J7+'D9'!J7+'D10'!J7+'D11-13'!J7+'D12'!J7+'D14'!J7</f>
        <v>502</v>
      </c>
      <c r="K7">
        <f>'D1'!K7+'D2'!K7+'D3'!K7+'D4'!K7+'D5'!K7+'D6'!K7+'D7'!K7+'D8'!K7+'D9'!K7+'D10'!K7+'D11-13'!K7+'D12'!K7+'D14'!K7</f>
        <v>528</v>
      </c>
      <c r="L7">
        <f>'D1'!L7+'D2'!L7+'D3'!L7+'D4'!L7+'D5'!L7+'D6'!L7+'D7'!L7+'D8'!L7+'D9'!L7+'D10'!L7+'D11-13'!L7+'D12'!L7+'D14'!L7</f>
        <v>569</v>
      </c>
      <c r="M7">
        <f t="shared" si="1"/>
        <v>-192</v>
      </c>
    </row>
    <row r="8" spans="1:13">
      <c r="A8" t="s">
        <v>6</v>
      </c>
      <c r="B8">
        <f>'D1'!B8+'D2'!B8+'D3'!B8+'D4'!B8+'D5'!B8+'D6'!B8+'D7'!B8+'D8'!B8+'D9'!B8+'D10'!B8+'D11-13'!B8+'D12'!B8+'D14'!B8</f>
        <v>9140</v>
      </c>
      <c r="C8">
        <f>'D1'!C8+'D2'!C8+'D3'!C8+'D4'!C8+'D5'!C8+'D6'!C8+'D7'!C8+'D8'!C8+'D9'!C8+'D10'!C8+'D11-13'!C8+'D12'!C8+'D14'!C8</f>
        <v>7215</v>
      </c>
      <c r="D8">
        <f>'D1'!D8+'D2'!D8+'D3'!D8+'D4'!D8+'D5'!D8+'D6'!D8+'D7'!D8+'D8'!D8+'D9'!D8+'D10'!D8+'D11-13'!D8+'D12'!D8+'D14'!D8</f>
        <v>8797</v>
      </c>
      <c r="E8">
        <f>'D1'!E8+'D2'!E8+'D3'!E8+'D4'!E8+'D5'!E8+'D6'!E8+'D7'!E8+'D8'!E8+'D9'!E8+'D10'!E8+'D11-13'!E8+'D12'!E8+'D14'!E8</f>
        <v>6762</v>
      </c>
      <c r="F8">
        <f t="shared" si="0"/>
        <v>-2378</v>
      </c>
      <c r="H8" t="s">
        <v>23</v>
      </c>
      <c r="I8">
        <f>'D1'!I8+'D2'!I8+'D3'!I8+'D4'!I8+'D5'!I8+'D6'!I8+'D7'!I8+'D8'!I8+'D9'!I8+'D10'!I8+'D11-13'!I8+'D12'!I8+'D14'!I8</f>
        <v>2474</v>
      </c>
      <c r="J8">
        <f>'D1'!J8+'D2'!J8+'D3'!J8+'D4'!J8+'D5'!J8+'D6'!J8+'D7'!J8+'D8'!J8+'D9'!J8+'D10'!J8+'D11-13'!J8+'D12'!J8+'D14'!J8</f>
        <v>1809</v>
      </c>
      <c r="K8">
        <f>'D1'!K8+'D2'!K8+'D3'!K8+'D4'!K8+'D5'!K8+'D6'!K8+'D7'!K8+'D8'!K8+'D9'!K8+'D10'!K8+'D11-13'!K8+'D12'!K8+'D14'!K8</f>
        <v>2025</v>
      </c>
      <c r="L8">
        <f>'D1'!L8+'D2'!L8+'D3'!L8+'D4'!L8+'D5'!L8+'D6'!L8+'D7'!L8+'D8'!L8+'D9'!L8+'D10'!L8+'D11-13'!L8+'D12'!L8+'D14'!L8</f>
        <v>1744</v>
      </c>
      <c r="M8">
        <f t="shared" si="1"/>
        <v>-730</v>
      </c>
    </row>
    <row r="9" spans="1:13">
      <c r="A9" t="s">
        <v>22</v>
      </c>
      <c r="B9">
        <f>'D1'!B9+'D2'!B9+'D3'!B9+'D4'!B9+'D5'!B9+'D6'!B9+'D7'!B9+'D8'!B9+'D9'!B9+'D10'!B9+'D11-13'!B9+'D12'!B9+'D14'!B9</f>
        <v>24158</v>
      </c>
      <c r="C9">
        <f>SUM(C5:C8)</f>
        <v>18574</v>
      </c>
      <c r="D9">
        <f>SUM(D5:D8)</f>
        <v>19786</v>
      </c>
      <c r="E9">
        <f>SUM(E5:E8)</f>
        <v>15753</v>
      </c>
      <c r="F9">
        <f t="shared" si="0"/>
        <v>-8405</v>
      </c>
      <c r="H9" t="s">
        <v>24</v>
      </c>
      <c r="I9">
        <f>'D1'!I9+'D2'!I9+'D3'!I9+'D4'!I9+'D5'!I9+'D6'!I9+'D7'!I9+'D8'!I9+'D9'!I9+'D10'!I9+'D11-13'!I9+'D12'!I9+'D14'!I9</f>
        <v>5447</v>
      </c>
      <c r="J9">
        <f>'D1'!J9+'D2'!J9+'D3'!J9+'D4'!J9+'D5'!J9+'D6'!J9+'D7'!J9+'D8'!J9+'D9'!J9+'D10'!J9+'D11-13'!J9+'D12'!J9+'D14'!J9</f>
        <v>4171</v>
      </c>
      <c r="K9">
        <f>'D1'!K9+'D2'!K9+'D3'!K9+'D4'!K9+'D5'!K9+'D6'!K9+'D7'!K9+'D8'!K9+'D9'!K9+'D10'!K9+'D11-13'!K9+'D12'!K9+'D14'!K9</f>
        <v>4087</v>
      </c>
      <c r="L9">
        <f>'D1'!L9+'D2'!L9+'D3'!L9+'D4'!L9+'D5'!L9+'D6'!L9+'D7'!L9+'D8'!L9+'D9'!L9+'D10'!L9+'D11-13'!L9+'D12'!L9+'D14'!L9</f>
        <v>2938</v>
      </c>
      <c r="M9">
        <f t="shared" si="1"/>
        <v>-2509</v>
      </c>
    </row>
    <row r="10" spans="1:13">
      <c r="H10" t="s">
        <v>25</v>
      </c>
      <c r="I10">
        <f>'D1'!I10+'D2'!I10+'D3'!I10+'D4'!I10+'D5'!I10+'D6'!I10+'D7'!I10+'D8'!I10+'D9'!I10+'D10'!I10+'D11-13'!I10+'D12'!I10+'D14'!I10</f>
        <v>6264</v>
      </c>
      <c r="J10">
        <f>'D1'!J10+'D2'!J10+'D3'!J10+'D4'!J10+'D5'!J10+'D6'!J10+'D7'!J10+'D8'!J10+'D9'!J10+'D10'!J10+'D11-13'!J10+'D12'!J10+'D14'!J10</f>
        <v>5011</v>
      </c>
      <c r="K10">
        <f>'D1'!K10+'D2'!K10+'D3'!K10+'D4'!K10+'D5'!K10+'D6'!K10+'D7'!K10+'D8'!K10+'D9'!K10+'D10'!K10+'D11-13'!K10+'D12'!K10+'D14'!K10</f>
        <v>4432</v>
      </c>
      <c r="L10">
        <f>'D1'!L10+'D2'!L10+'D3'!L10+'D4'!L10+'D5'!L10+'D6'!L10+'D7'!L10+'D8'!L10+'D9'!L10+'D10'!L10+'D11-13'!L10+'D12'!L10+'D14'!L10</f>
        <v>3822</v>
      </c>
      <c r="M10">
        <f t="shared" si="1"/>
        <v>-2442</v>
      </c>
    </row>
    <row r="11" spans="1:13">
      <c r="H11" t="s">
        <v>26</v>
      </c>
      <c r="I11">
        <f>'D1'!I11+'D2'!I11+'D3'!I11+'D4'!I11+'D5'!I11+'D6'!I11+'D7'!I11+'D8'!I11+'D9'!I11+'D10'!I11+'D11-13'!I11+'D12'!I11+'D14'!I11</f>
        <v>9101</v>
      </c>
      <c r="J11">
        <f>'D1'!J11+'D2'!J11+'D3'!J11+'D4'!J11+'D5'!J11+'D6'!J11+'D7'!J11+'D8'!J11+'D9'!J11+'D10'!J11+'D11-13'!J11+'D12'!J11+'D14'!J11</f>
        <v>7053</v>
      </c>
      <c r="K11">
        <f>'D1'!K11+'D2'!K11+'D3'!K11+'D4'!K11+'D5'!K11+'D6'!K11+'D7'!K11+'D8'!K11+'D9'!K11+'D10'!K11+'D11-13'!K11+'D12'!K11+'D14'!K11</f>
        <v>8655</v>
      </c>
      <c r="L11">
        <f>'D1'!L11+'D2'!L11+'D3'!L11+'D4'!L11+'D5'!L11+'D6'!L11+'D7'!L11+'D8'!L11+'D9'!L11+'D10'!L11+'D11-13'!L11+'D12'!L11+'D14'!L11</f>
        <v>6596</v>
      </c>
      <c r="M11">
        <f t="shared" si="1"/>
        <v>-2505</v>
      </c>
    </row>
    <row r="12" spans="1:13">
      <c r="H12" t="s">
        <v>22</v>
      </c>
      <c r="I12">
        <f>'D1'!I12+'D2'!I12+'D3'!I12+'D4'!I12+'D5'!I12+'D6'!I12+'D7'!I12+'D8'!I12+'D9'!I12+'D10'!I12+'D11-13'!I12+'D12'!I12+'D14'!I12</f>
        <v>24158</v>
      </c>
      <c r="J12">
        <f>'D1'!J12+'D2'!J12+'D3'!J12+'D4'!J12+'D5'!J12+'D6'!J12+'D7'!J12+'D8'!J12+'D9'!J12+'D10'!J12+'D11-13'!J12+'D12'!J12+'D14'!J12</f>
        <v>18574</v>
      </c>
      <c r="K12">
        <f>'D1'!K12+'D2'!K12+'D3'!K12+'D4'!K12+'D5'!K12+'D6'!K12+'D7'!K12+'D8'!K12+'D9'!K12+'D10'!K12+'D11-13'!K12+'D12'!K12+'D14'!K12</f>
        <v>19786</v>
      </c>
      <c r="L12">
        <f>'D1'!L12+'D2'!L12+'D3'!L12+'D4'!L12+'D5'!L12+'D6'!L12+'D7'!L12+'D8'!L12+'D9'!L12+'D10'!L12+'D11-13'!L12+'D12'!L12+'D14'!L12</f>
        <v>15753</v>
      </c>
      <c r="M12">
        <f t="shared" si="1"/>
        <v>-8405</v>
      </c>
    </row>
    <row r="14" spans="1:13">
      <c r="A14" t="s">
        <v>7</v>
      </c>
      <c r="B14">
        <f>'D1'!B14+'D2'!B14+'D3'!B14+'D4'!B14+'D5'!B14+'D6'!B14+'D7'!B14+'D8'!B14+'D9'!B14+'D10'!B14+'D11-13'!B14+'D12'!B14+'D14'!B14</f>
        <v>0</v>
      </c>
      <c r="C14">
        <f>'D1'!C14+'D2'!C14+'D3'!C14+'D4'!C14+'D5'!C14+'D6'!C14+'D7'!C14+'D8'!C14+'D9'!C14+'D10'!C14+'D11-13'!C14+'D12'!C14+'D14'!C14</f>
        <v>0</v>
      </c>
      <c r="D14">
        <f>'D1'!D14+'D2'!D14+'D3'!D14+'D4'!D14+'D5'!D14+'D6'!D14+'D7'!D14+'D8'!D14+'D9'!D14+'D10'!D14+'D11-13'!D14+'D12'!D14+'D14'!D14</f>
        <v>0</v>
      </c>
      <c r="E14">
        <f>'D1'!E14+'D2'!E14+'D3'!E14+'D4'!E14+'D5'!E14+'D6'!E14+'D7'!E14+'D8'!E14+'D9'!E14+'D10'!E14+'D11-13'!E14+'D12'!E14+'D14'!E14</f>
        <v>0</v>
      </c>
      <c r="F14">
        <f>E14-B14</f>
        <v>0</v>
      </c>
      <c r="H14" t="s">
        <v>27</v>
      </c>
      <c r="I14">
        <f>'D1'!I14+'D2'!I14+'D3'!I14+'D4'!I14+'D5'!I14+'D6'!I14+'D7'!I14+'D8'!I14+'D9'!I14+'D10'!I14+'D11-13'!I14+'D12'!I14+'D14'!I14</f>
        <v>0</v>
      </c>
      <c r="J14">
        <f>'D1'!J14+'D2'!J14+'D3'!J14+'D4'!J14+'D5'!J14+'D6'!J14+'D7'!J14+'D8'!J14+'D9'!J14+'D10'!J14+'D11-13'!J14+'D12'!J14+'D14'!J14</f>
        <v>0</v>
      </c>
      <c r="K14">
        <f>'D1'!K14+'D2'!K14+'D3'!K14+'D4'!K14+'D5'!K14+'D6'!K14+'D7'!K14+'D8'!K14+'D9'!K14+'D10'!K14+'D11-13'!K14+'D12'!K14+'D14'!K14</f>
        <v>0</v>
      </c>
      <c r="L14">
        <f>'D1'!L14+'D2'!L14+'D3'!L14+'D4'!L14+'D5'!L14+'D6'!L14+'D7'!L14+'D8'!L14+'D9'!L14+'D10'!L14+'D11-13'!L14+'D12'!L14+'D14'!L14</f>
        <v>0</v>
      </c>
      <c r="M14">
        <f t="shared" si="1"/>
        <v>0</v>
      </c>
    </row>
    <row r="15" spans="1:13">
      <c r="A15" t="s">
        <v>8</v>
      </c>
      <c r="B15">
        <f>'D1'!B15+'D2'!B15+'D3'!B15+'D4'!B15+'D5'!B15+'D6'!B15+'D7'!B15+'D8'!B15+'D9'!B15+'D10'!B15+'D11-13'!B15+'D12'!B15+'D14'!B15</f>
        <v>742</v>
      </c>
      <c r="C15">
        <f>'D1'!C15+'D2'!C15+'D3'!C15+'D4'!C15+'D5'!C15+'D6'!C15+'D7'!C15+'D8'!C15+'D9'!C15+'D10'!C15+'D11-13'!C15+'D12'!C15+'D14'!C15</f>
        <v>788</v>
      </c>
      <c r="D15">
        <f>'D1'!D15+'D2'!D15+'D3'!D15+'D4'!D15+'D5'!D15+'D6'!D15+'D7'!D15+'D8'!D15+'D9'!D15+'D10'!D15+'D11-13'!D15+'D12'!D15+'D14'!D15</f>
        <v>481</v>
      </c>
      <c r="E15">
        <f>'D1'!E15+'D2'!E15+'D3'!E15+'D4'!E15+'D5'!E15+'D6'!E15+'D7'!E15+'D8'!E15+'D9'!E15+'D10'!E15+'D11-13'!E15+'D12'!E15+'D14'!E15</f>
        <v>365</v>
      </c>
      <c r="F15">
        <f t="shared" ref="F15:F17" si="2">E15-B15</f>
        <v>-377</v>
      </c>
      <c r="H15" t="s">
        <v>28</v>
      </c>
      <c r="I15">
        <f>'D1'!I15+'D2'!I15+'D3'!I15+'D4'!I15+'D5'!I15+'D6'!I15+'D7'!I15+'D8'!I15+'D9'!I15+'D10'!I15+'D11-13'!I15+'D12'!I15+'D14'!I15</f>
        <v>42</v>
      </c>
      <c r="J15">
        <f>'D1'!J15+'D2'!J15+'D3'!J15+'D4'!J15+'D5'!J15+'D6'!J15+'D7'!J15+'D8'!J15+'D9'!J15+'D10'!J15+'D11-13'!J15+'D12'!J15+'D14'!J15</f>
        <v>51</v>
      </c>
      <c r="K15">
        <f>'D1'!K15+'D2'!K15+'D3'!K15+'D4'!K15+'D5'!K15+'D6'!K15+'D7'!K15+'D8'!K15+'D9'!K15+'D10'!K15+'D11-13'!K15+'D12'!K15+'D14'!K15</f>
        <v>27</v>
      </c>
      <c r="L15">
        <f>'D1'!L15+'D2'!L15+'D3'!L15+'D4'!L15+'D5'!L15+'D6'!L15+'D7'!L15+'D8'!L15+'D9'!L15+'D10'!L15+'D11-13'!L15+'D12'!L15+'D14'!L15</f>
        <v>11</v>
      </c>
      <c r="M15">
        <f t="shared" si="1"/>
        <v>-31</v>
      </c>
    </row>
    <row r="16" spans="1:13">
      <c r="A16" t="s">
        <v>9</v>
      </c>
      <c r="B16">
        <f>'D1'!B16+'D2'!B16+'D3'!B16+'D4'!B16+'D5'!B16+'D6'!B16+'D7'!B16+'D8'!B16+'D9'!B16+'D10'!B16+'D11-13'!B16+'D12'!B16+'D14'!B16</f>
        <v>6056</v>
      </c>
      <c r="C16">
        <f>'D1'!C16+'D2'!C16+'D3'!C16+'D4'!C16+'D5'!C16+'D6'!C16+'D7'!C16+'D8'!C16+'D9'!C16+'D10'!C16+'D11-13'!C16+'D12'!C16+'D14'!C16</f>
        <v>4449</v>
      </c>
      <c r="D16">
        <f>'D1'!D16+'D2'!D16+'D3'!D16+'D4'!D16+'D5'!D16+'D6'!D16+'D7'!D16+'D8'!D16+'D9'!D16+'D10'!D16+'D11-13'!D16+'D12'!D16+'D14'!D16</f>
        <v>4429</v>
      </c>
      <c r="E16">
        <f>'D1'!E16+'D2'!E16+'D3'!E16+'D4'!E16+'D5'!E16+'D6'!E16+'D7'!E16+'D8'!E16+'D9'!E16+'D10'!E16+'D11-13'!E16+'D12'!E16+'D14'!E16</f>
        <v>4038</v>
      </c>
      <c r="F16">
        <f t="shared" si="2"/>
        <v>-2018</v>
      </c>
      <c r="H16" t="s">
        <v>29</v>
      </c>
      <c r="I16">
        <f>'D1'!I16+'D2'!I16+'D3'!I16+'D4'!I16+'D5'!I16+'D6'!I16+'D7'!I16+'D8'!I16+'D9'!I16+'D10'!I16+'D11-13'!I16+'D12'!I16+'D14'!I16</f>
        <v>463</v>
      </c>
      <c r="J16">
        <f>'D1'!J16+'D2'!J16+'D3'!J16+'D4'!J16+'D5'!J16+'D6'!J16+'D7'!J16+'D8'!J16+'D9'!J16+'D10'!J16+'D11-13'!J16+'D12'!J16+'D14'!J16</f>
        <v>344</v>
      </c>
      <c r="K16">
        <f>'D1'!K16+'D2'!K16+'D3'!K16+'D4'!K16+'D5'!K16+'D6'!K16+'D7'!K16+'D8'!K16+'D9'!K16+'D10'!K16+'D11-13'!K16+'D12'!K16+'D14'!K16</f>
        <v>186</v>
      </c>
      <c r="L16">
        <f>'D1'!L16+'D2'!L16+'D3'!L16+'D4'!L16+'D5'!L16+'D6'!L16+'D7'!L16+'D8'!L16+'D9'!L16+'D10'!L16+'D11-13'!L16+'D12'!L16+'D14'!L16</f>
        <v>139</v>
      </c>
      <c r="M16">
        <f t="shared" si="1"/>
        <v>-324</v>
      </c>
    </row>
    <row r="17" spans="1:13">
      <c r="A17" t="s">
        <v>10</v>
      </c>
      <c r="B17">
        <f>'D1'!B17+'D2'!B17+'D3'!B17+'D4'!B17+'D5'!B17+'D6'!B17+'D7'!B17+'D8'!B17+'D9'!B17+'D10'!B17+'D11-13'!B17+'D12'!B17+'D14'!B17</f>
        <v>5887</v>
      </c>
      <c r="C17">
        <f>'D1'!C17+'D2'!C17+'D3'!C17+'D4'!C17+'D5'!C17+'D6'!C17+'D7'!C17+'D8'!C17+'D9'!C17+'D10'!C17+'D11-13'!C17+'D12'!C17+'D14'!C17</f>
        <v>5333</v>
      </c>
      <c r="D17">
        <f>'D1'!D17+'D2'!D17+'D3'!D17+'D4'!D17+'D5'!D17+'D6'!D17+'D7'!D17+'D8'!D17+'D9'!D17+'D10'!D17+'D11-13'!D17+'D12'!D17+'D14'!D17</f>
        <v>6310</v>
      </c>
      <c r="E17">
        <f>'D1'!E17+'D2'!E17+'D3'!E17+'D4'!E17+'D5'!E17+'D6'!E17+'D7'!E17+'D8'!E17+'D9'!E17+'D10'!E17+'D11-13'!E17+'D12'!E17+'D14'!E17</f>
        <v>5266</v>
      </c>
      <c r="F17">
        <f t="shared" si="2"/>
        <v>-621</v>
      </c>
      <c r="H17" t="s">
        <v>30</v>
      </c>
      <c r="I17">
        <f>'D1'!I17+'D2'!I17+'D3'!I17+'D4'!I17+'D5'!I17+'D6'!I17+'D7'!I17+'D8'!I17+'D9'!I17+'D10'!I17+'D11-13'!I17+'D12'!I17+'D14'!I17</f>
        <v>1071</v>
      </c>
      <c r="J17">
        <f>'D1'!J17+'D2'!J17+'D3'!J17+'D4'!J17+'D5'!J17+'D6'!J17+'D7'!J17+'D8'!J17+'D9'!J17+'D10'!J17+'D11-13'!J17+'D12'!J17+'D14'!J17</f>
        <v>903</v>
      </c>
      <c r="K17">
        <f>'D1'!K17+'D2'!K17+'D3'!K17+'D4'!K17+'D5'!K17+'D6'!K17+'D7'!K17+'D8'!K17+'D9'!K17+'D10'!K17+'D11-13'!K17+'D12'!K17+'D14'!K17</f>
        <v>876</v>
      </c>
      <c r="L17">
        <f>'D1'!L17+'D2'!L17+'D3'!L17+'D4'!L17+'D5'!L17+'D6'!L17+'D7'!L17+'D8'!L17+'D9'!L17+'D10'!L17+'D11-13'!L17+'D12'!L17+'D14'!L17</f>
        <v>646</v>
      </c>
      <c r="M17">
        <f t="shared" si="1"/>
        <v>-425</v>
      </c>
    </row>
    <row r="18" spans="1:13">
      <c r="A18" t="s">
        <v>22</v>
      </c>
      <c r="B18">
        <f>SUM(B14:B17)</f>
        <v>12685</v>
      </c>
      <c r="C18">
        <f t="shared" ref="C18:F18" si="3">SUM(C14:C17)</f>
        <v>10570</v>
      </c>
      <c r="D18" s="4">
        <f t="shared" si="3"/>
        <v>11220</v>
      </c>
      <c r="E18" s="4">
        <f t="shared" si="3"/>
        <v>9669</v>
      </c>
      <c r="F18" s="4">
        <f t="shared" si="3"/>
        <v>-3016</v>
      </c>
      <c r="H18" t="s">
        <v>31</v>
      </c>
      <c r="I18">
        <f>'D1'!I18+'D2'!I18+'D3'!I18+'D4'!I18+'D5'!I18+'D6'!I18+'D7'!I18+'D8'!I18+'D9'!I18+'D10'!I18+'D11-13'!I18+'D12'!I18+'D14'!I18</f>
        <v>2150</v>
      </c>
      <c r="J18">
        <f>'D1'!J18+'D2'!J18+'D3'!J18+'D4'!J18+'D5'!J18+'D6'!J18+'D7'!J18+'D8'!J18+'D9'!J18+'D10'!J18+'D11-13'!J18+'D12'!J18+'D14'!J18</f>
        <v>1752</v>
      </c>
      <c r="K18">
        <f>'D1'!K18+'D2'!K18+'D3'!K18+'D4'!K18+'D5'!K18+'D6'!K18+'D7'!K18+'D8'!K18+'D9'!K18+'D10'!K18+'D11-13'!K18+'D12'!K18+'D14'!K18</f>
        <v>1584</v>
      </c>
      <c r="L18">
        <f>'D1'!L18+'D2'!L18+'D3'!L18+'D4'!L18+'D5'!L18+'D6'!L18+'D7'!L18+'D8'!L18+'D9'!L18+'D10'!L18+'D11-13'!L18+'D12'!L18+'D14'!L18</f>
        <v>1513</v>
      </c>
      <c r="M18">
        <f t="shared" si="1"/>
        <v>-637</v>
      </c>
    </row>
    <row r="19" spans="1:13">
      <c r="H19" t="s">
        <v>32</v>
      </c>
      <c r="I19">
        <f>'D1'!I19+'D2'!I19+'D3'!I19+'D4'!I19+'D5'!I19+'D6'!I19+'D7'!I19+'D8'!I19+'D9'!I19+'D10'!I19+'D11-13'!I19+'D12'!I19+'D14'!I19</f>
        <v>3468</v>
      </c>
      <c r="J19">
        <f>'D1'!J19+'D2'!J19+'D3'!J19+'D4'!J19+'D5'!J19+'D6'!J19+'D7'!J19+'D8'!J19+'D9'!J19+'D10'!J19+'D11-13'!J19+'D12'!J19+'D14'!J19</f>
        <v>2528</v>
      </c>
      <c r="K19">
        <f>'D1'!K19+'D2'!K19+'D3'!K19+'D4'!K19+'D5'!K19+'D6'!K19+'D7'!K19+'D8'!K19+'D9'!K19+'D10'!K19+'D11-13'!K19+'D12'!K19+'D14'!K19</f>
        <v>2544</v>
      </c>
      <c r="L19">
        <f>'D1'!L19+'D2'!L19+'D3'!L19+'D4'!L19+'D5'!L19+'D6'!L19+'D7'!L19+'D8'!L19+'D9'!L19+'D10'!L19+'D11-13'!L19+'D12'!L19+'D14'!L19</f>
        <v>2328</v>
      </c>
      <c r="M19">
        <f t="shared" si="1"/>
        <v>-1140</v>
      </c>
    </row>
    <row r="20" spans="1:13">
      <c r="A20" t="s">
        <v>53</v>
      </c>
      <c r="B20">
        <f>B9+B18</f>
        <v>36843</v>
      </c>
      <c r="C20">
        <f t="shared" ref="C20:E20" si="4">C9+C18</f>
        <v>29144</v>
      </c>
      <c r="D20">
        <f t="shared" si="4"/>
        <v>31006</v>
      </c>
      <c r="E20">
        <f t="shared" si="4"/>
        <v>25422</v>
      </c>
      <c r="F20">
        <f>E20-B20</f>
        <v>-11421</v>
      </c>
      <c r="H20" t="s">
        <v>33</v>
      </c>
      <c r="I20">
        <f>'D1'!I20+'D2'!I20+'D3'!I20+'D4'!I20+'D5'!I20+'D6'!I20+'D7'!I20+'D8'!I20+'D9'!I20+'D10'!I20+'D11-13'!I20+'D12'!I20+'D14'!I20</f>
        <v>5491</v>
      </c>
      <c r="J20">
        <f>'D1'!J20+'D2'!J20+'D3'!J20+'D4'!J20+'D5'!J20+'D6'!J20+'D7'!J20+'D8'!J20+'D9'!J20+'D10'!J20+'D11-13'!J20+'D12'!J20+'D14'!J20</f>
        <v>4992</v>
      </c>
      <c r="K20">
        <f>'D1'!K20+'D2'!K20+'D3'!K20+'D4'!K20+'D5'!K20+'D6'!K20+'D7'!K20+'D8'!K20+'D9'!K20+'D10'!K20+'D11-13'!K20+'D12'!K20+'D14'!K20</f>
        <v>6003</v>
      </c>
      <c r="L20">
        <f>'D1'!L20+'D2'!L20+'D3'!L20+'D4'!L20+'D5'!L20+'D6'!L20+'D7'!L20+'D8'!L20+'D9'!L20+'D10'!L20+'D11-13'!L20+'D12'!L20+'D14'!L20</f>
        <v>5032</v>
      </c>
      <c r="M20">
        <f t="shared" si="1"/>
        <v>-459</v>
      </c>
    </row>
    <row r="21" spans="1:13">
      <c r="F21" s="16">
        <f>F20*100/B20</f>
        <v>-30.999104307466819</v>
      </c>
      <c r="H21" t="s">
        <v>22</v>
      </c>
      <c r="I21">
        <f>'D1'!I21+'D2'!I21+'D3'!I21+'D4'!I21+'D5'!I21+'D6'!I21+'D7'!I21+'D8'!I21+'D9'!I21+'D10'!I21+'D11-13'!I21+'D12'!I21+'D14'!I21</f>
        <v>12685</v>
      </c>
      <c r="J21">
        <f>'D1'!J21+'D2'!J21+'D3'!J21+'D4'!J21+'D5'!J21+'D6'!J21+'D7'!J21+'D8'!J21+'D9'!J21+'D10'!J21+'D11-13'!J21+'D12'!J21+'D14'!J21</f>
        <v>10570</v>
      </c>
      <c r="K21">
        <f>'D1'!K21+'D2'!K21+'D3'!K21+'D4'!K21+'D5'!K21+'D6'!K21+'D7'!K21+'D8'!K21+'D9'!K21+'D10'!K21+'D11-13'!K21+'D12'!K21+'D14'!K21</f>
        <v>11220</v>
      </c>
      <c r="L21">
        <f>'D1'!L21+'D2'!L21+'D3'!L21+'D4'!L21+'D5'!L21+'D6'!L21+'D7'!L21+'D8'!L21+'D9'!L21+'D10'!L21+'D11-13'!L21+'D12'!L21+'D14'!L21</f>
        <v>9669</v>
      </c>
      <c r="M21">
        <f t="shared" si="1"/>
        <v>-3016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f>'D1'!B25+'D2'!B25+'D3'!B25+'D4'!B25+'D5'!B25+'D6'!B25+'D7'!B25+'D8'!B25+'D9'!B25+'D10'!B25+'D11-13'!B25+'D12'!B25+'D14'!B25</f>
        <v>0</v>
      </c>
      <c r="C25">
        <f>'D1'!C25+'D2'!C25+'D3'!C25+'D4'!C25+'D5'!C25+'D6'!C25+'D7'!C25+'D8'!C25+'D9'!C25+'D10'!C25+'D11-13'!C25+'D12'!C25+'D14'!C25</f>
        <v>0</v>
      </c>
      <c r="D25">
        <f>'D1'!D25+'D2'!D25+'D3'!D25+'D4'!D25+'D5'!D25+'D6'!D25+'D7'!D25+'D8'!D25+'D9'!D25+'D10'!D25+'D11-13'!D25+'D12'!D25+'D14'!D25</f>
        <v>0</v>
      </c>
      <c r="E25">
        <f>'D1'!E25+'D2'!E25+'D3'!E25+'D4'!E25+'D5'!E25+'D6'!E25+'D7'!E25+'D8'!E25+'D9'!E25+'D10'!E25+'D11-13'!E25+'D12'!E25+'D14'!E25</f>
        <v>0</v>
      </c>
      <c r="F25">
        <f>E25-B25</f>
        <v>0</v>
      </c>
      <c r="H25" t="s">
        <v>34</v>
      </c>
      <c r="I25">
        <f>'D1'!I25+'D2'!I25+'D3'!I25+'D4'!I25+'D5'!I25+'D6'!I25+'D7'!I25+'D8'!I25+'D9'!I25+'D10'!I25+'D11-13'!I25+'D12'!I25+'D14'!I25</f>
        <v>130</v>
      </c>
      <c r="J25">
        <f>'D1'!J25+'D2'!J25+'D3'!J25+'D4'!J25+'D5'!J25+'D6'!J25+'D7'!J25+'D8'!J25+'D9'!J25+'D10'!J25+'D11-13'!J25+'D12'!J25+'D14'!J25</f>
        <v>97</v>
      </c>
      <c r="K25">
        <f>'D1'!K25+'D2'!K25+'D3'!K25+'D4'!K25+'D5'!K25+'D6'!K25+'D7'!K25+'D8'!K25+'D9'!K25+'D10'!K25+'D11-13'!K25+'D12'!K25+'D14'!K25</f>
        <v>127</v>
      </c>
      <c r="L25">
        <f>'D1'!L25+'D2'!L25+'D3'!L25+'D4'!L25+'D5'!L25+'D6'!L25+'D7'!L25+'D8'!L25+'D9'!L25+'D10'!L25+'D11-13'!L25+'D12'!L25+'D14'!L25</f>
        <v>164</v>
      </c>
      <c r="M25">
        <f>'D1'!M25+'D2'!M25+'D3'!M25+'D4'!M25+'D5'!M25+'D6'!M25+'D7'!M25+'D8'!M25+'D9'!M25+'D10'!M25+'D11-13'!M25+'D12'!M25+'D14'!M25</f>
        <v>34</v>
      </c>
    </row>
    <row r="26" spans="1:13">
      <c r="A26" t="s">
        <v>12</v>
      </c>
      <c r="B26">
        <f>'D1'!B26+'D2'!B26+'D3'!B26+'D4'!B26+'D5'!B26+'D6'!B26+'D7'!B26+'D8'!B26+'D9'!B26+'D10'!B26+'D11-13'!B26+'D12'!B26+'D14'!B26</f>
        <v>1063</v>
      </c>
      <c r="C26">
        <f>'D1'!C26+'D2'!C26+'D3'!C26+'D4'!C26+'D5'!C26+'D6'!C26+'D7'!C26+'D8'!C26+'D9'!C26+'D10'!C26+'D11-13'!C26+'D12'!C26+'D14'!C26</f>
        <v>707</v>
      </c>
      <c r="D26">
        <f>'D1'!D26+'D2'!D26+'D3'!D26+'D4'!D26+'D5'!D26+'D6'!D26+'D7'!D26+'D8'!D26+'D9'!D26+'D10'!D26+'D11-13'!D26+'D12'!D26+'D14'!D26</f>
        <v>672</v>
      </c>
      <c r="E26">
        <f>'D1'!E26+'D2'!E26+'D3'!E26+'D4'!E26+'D5'!E26+'D6'!E26+'D7'!E26+'D8'!E26+'D9'!E26+'D10'!E26+'D11-13'!E26+'D12'!E26+'D14'!E26</f>
        <v>813</v>
      </c>
      <c r="F26">
        <f t="shared" ref="F26:F28" si="5">E26-B26</f>
        <v>-250</v>
      </c>
      <c r="H26" t="s">
        <v>35</v>
      </c>
      <c r="I26">
        <f>'D1'!I26+'D2'!I26+'D3'!I26+'D4'!I26+'D5'!I26+'D6'!I26+'D7'!I26+'D8'!I26+'D9'!I26+'D10'!I26+'D11-13'!I26+'D12'!I26+'D14'!I26</f>
        <v>111</v>
      </c>
      <c r="J26">
        <f>'D1'!J26+'D2'!J26+'D3'!J26+'D4'!J26+'D5'!J26+'D6'!J26+'D7'!J26+'D8'!J26+'D9'!J26+'D10'!J26+'D11-13'!J26+'D12'!J26+'D14'!J26</f>
        <v>67</v>
      </c>
      <c r="K26">
        <f>'D1'!K26+'D2'!K26+'D3'!K26+'D4'!K26+'D5'!K26+'D6'!K26+'D7'!K26+'D8'!K26+'D9'!K26+'D10'!K26+'D11-13'!K26+'D12'!K26+'D14'!K26</f>
        <v>27</v>
      </c>
      <c r="L26">
        <f>'D1'!L26+'D2'!L26+'D3'!L26+'D4'!L26+'D5'!L26+'D6'!L26+'D7'!L26+'D8'!L26+'D9'!L26+'D10'!L26+'D11-13'!L26+'D12'!L26+'D14'!L26</f>
        <v>0</v>
      </c>
      <c r="M26">
        <f>'D1'!M26+'D2'!M26+'D3'!M26+'D4'!M26+'D5'!M26+'D6'!M26+'D7'!M26+'D8'!M26+'D9'!M26+'D10'!M26+'D11-13'!M26+'D12'!M26+'D14'!M26</f>
        <v>-111</v>
      </c>
    </row>
    <row r="27" spans="1:13">
      <c r="A27" t="s">
        <v>13</v>
      </c>
      <c r="B27">
        <f>'D1'!B27+'D2'!B27+'D3'!B27+'D4'!B27+'D5'!B27+'D6'!B27+'D7'!B27+'D8'!B27+'D9'!B27+'D10'!B27+'D11-13'!B27+'D12'!B27+'D14'!B27</f>
        <v>4446</v>
      </c>
      <c r="C27">
        <f>'D1'!C27+'D2'!C27+'D3'!C27+'D4'!C27+'D5'!C27+'D6'!C27+'D7'!C27+'D8'!C27+'D9'!C27+'D10'!C27+'D11-13'!C27+'D12'!C27+'D14'!C27</f>
        <v>3865</v>
      </c>
      <c r="D27">
        <f>'D1'!D27+'D2'!D27+'D3'!D27+'D4'!D27+'D5'!D27+'D6'!D27+'D7'!D27+'D8'!D27+'D9'!D27+'D10'!D27+'D11-13'!D27+'D12'!D27+'D14'!D27</f>
        <v>3856</v>
      </c>
      <c r="E27">
        <f>'D1'!E27+'D2'!E27+'D3'!E27+'D4'!E27+'D5'!E27+'D6'!E27+'D7'!E27+'D8'!E27+'D9'!E27+'D10'!E27+'D11-13'!E27+'D12'!E27+'D14'!E27</f>
        <v>2846</v>
      </c>
      <c r="F27">
        <f t="shared" si="5"/>
        <v>-1600</v>
      </c>
      <c r="H27" t="s">
        <v>36</v>
      </c>
      <c r="I27">
        <f>'D1'!I27+'D2'!I27+'D3'!I27+'D4'!I27+'D5'!I27+'D6'!I27+'D7'!I27+'D8'!I27+'D9'!I27+'D10'!I27+'D11-13'!I27+'D12'!I27+'D14'!I27</f>
        <v>81</v>
      </c>
      <c r="J27">
        <f>'D1'!J27+'D2'!J27+'D3'!J27+'D4'!J27+'D5'!J27+'D6'!J27+'D7'!J27+'D8'!J27+'D9'!J27+'D10'!J27+'D11-13'!J27+'D12'!J27+'D14'!J27</f>
        <v>41</v>
      </c>
      <c r="K27">
        <f>'D1'!K27+'D2'!K27+'D3'!K27+'D4'!K27+'D5'!K27+'D6'!K27+'D7'!K27+'D8'!K27+'D9'!K27+'D10'!K27+'D11-13'!K27+'D12'!K27+'D14'!K27</f>
        <v>67</v>
      </c>
      <c r="L27">
        <f>'D1'!L27+'D2'!L27+'D3'!L27+'D4'!L27+'D5'!L27+'D6'!L27+'D7'!L27+'D8'!L27+'D9'!L27+'D10'!L27+'D11-13'!L27+'D12'!L27+'D14'!L27</f>
        <v>118</v>
      </c>
      <c r="M27">
        <f>'D1'!M27+'D2'!M27+'D3'!M27+'D4'!M27+'D5'!M27+'D6'!M27+'D7'!M27+'D8'!M27+'D9'!M27+'D10'!M27+'D11-13'!M27+'D12'!M27+'D14'!M27</f>
        <v>37</v>
      </c>
    </row>
    <row r="28" spans="1:13">
      <c r="A28" t="s">
        <v>14</v>
      </c>
      <c r="B28">
        <f>'D1'!B28+'D2'!B28+'D3'!B28+'D4'!B28+'D5'!B28+'D6'!B28+'D7'!B28+'D8'!B28+'D9'!B28+'D10'!B28+'D11-13'!B28+'D12'!B28+'D14'!B28</f>
        <v>5646</v>
      </c>
      <c r="C28">
        <f>'D1'!C28+'D2'!C28+'D3'!C28+'D4'!C28+'D5'!C28+'D6'!C28+'D7'!C28+'D8'!C28+'D9'!C28+'D10'!C28+'D11-13'!C28+'D12'!C28+'D14'!C28</f>
        <v>3988</v>
      </c>
      <c r="D28">
        <f>'D1'!D28+'D2'!D28+'D3'!D28+'D4'!D28+'D5'!D28+'D6'!D28+'D7'!D28+'D8'!D28+'D9'!D28+'D10'!D28+'D11-13'!D28+'D12'!D28+'D14'!D28</f>
        <v>4156</v>
      </c>
      <c r="E28">
        <f>'D1'!E28+'D2'!E28+'D3'!E28+'D4'!E28+'D5'!E28+'D6'!E28+'D7'!E28+'D8'!E28+'D9'!E28+'D10'!E28+'D11-13'!E28+'D12'!E28+'D14'!E28</f>
        <v>3368</v>
      </c>
      <c r="F28">
        <f t="shared" si="5"/>
        <v>-2278</v>
      </c>
      <c r="H28" t="s">
        <v>37</v>
      </c>
      <c r="I28">
        <f>'D1'!I28+'D2'!I28+'D3'!I28+'D4'!I28+'D5'!I28+'D6'!I28+'D7'!I28+'D8'!I28+'D9'!I28+'D10'!I28+'D11-13'!I28+'D12'!I28+'D14'!I28</f>
        <v>343</v>
      </c>
      <c r="J28">
        <f>'D1'!J28+'D2'!J28+'D3'!J28+'D4'!J28+'D5'!J28+'D6'!J28+'D7'!J28+'D8'!J28+'D9'!J28+'D10'!J28+'D11-13'!J28+'D12'!J28+'D14'!J28</f>
        <v>191</v>
      </c>
      <c r="K28">
        <f>'D1'!K28+'D2'!K28+'D3'!K28+'D4'!K28+'D5'!K28+'D6'!K28+'D7'!K28+'D8'!K28+'D9'!K28+'D10'!K28+'D11-13'!K28+'D12'!K28+'D14'!K28</f>
        <v>239</v>
      </c>
      <c r="L28">
        <f>'D1'!L28+'D2'!L28+'D3'!L28+'D4'!L28+'D5'!L28+'D6'!L28+'D7'!L28+'D8'!L28+'D9'!L28+'D10'!L28+'D11-13'!L28+'D12'!L28+'D14'!L28</f>
        <v>214</v>
      </c>
      <c r="M28">
        <f>'D1'!M28+'D2'!M28+'D3'!M28+'D4'!M28+'D5'!M28+'D6'!M28+'D7'!M28+'D8'!M28+'D9'!M28+'D10'!M28+'D11-13'!M28+'D12'!M28+'D14'!M28</f>
        <v>-129</v>
      </c>
    </row>
    <row r="29" spans="1:13">
      <c r="A29" t="s">
        <v>22</v>
      </c>
      <c r="B29">
        <f>SUM(B25:B28)</f>
        <v>11155</v>
      </c>
      <c r="C29">
        <f>SUM(C25:C28)</f>
        <v>8560</v>
      </c>
      <c r="D29">
        <f>SUM(D25:D28)</f>
        <v>8684</v>
      </c>
      <c r="E29">
        <f>SUM(E25:E28)</f>
        <v>7027</v>
      </c>
      <c r="F29" s="4">
        <f>SUM(F25:F28)</f>
        <v>-4128</v>
      </c>
      <c r="H29" t="s">
        <v>38</v>
      </c>
      <c r="I29">
        <f>'D1'!I29+'D2'!I29+'D3'!I29+'D4'!I29+'D5'!I29+'D6'!I29+'D7'!I29+'D8'!I29+'D9'!I29+'D10'!I29+'D11-13'!I29+'D12'!I29+'D14'!I29</f>
        <v>204</v>
      </c>
      <c r="J29">
        <f>'D1'!J29+'D2'!J29+'D3'!J29+'D4'!J29+'D5'!J29+'D6'!J29+'D7'!J29+'D8'!J29+'D9'!J29+'D10'!J29+'D11-13'!J29+'D12'!J29+'D14'!J29</f>
        <v>88</v>
      </c>
      <c r="K29">
        <f>'D1'!K29+'D2'!K29+'D3'!K29+'D4'!K29+'D5'!K29+'D6'!K29+'D7'!K29+'D8'!K29+'D9'!K29+'D10'!K29+'D11-13'!K29+'D12'!K29+'D14'!K29</f>
        <v>57</v>
      </c>
      <c r="L29">
        <f>'D1'!L29+'D2'!L29+'D3'!L29+'D4'!L29+'D5'!L29+'D6'!L29+'D7'!L29+'D8'!L29+'D9'!L29+'D10'!L29+'D11-13'!L29+'D12'!L29+'D14'!L29</f>
        <v>79</v>
      </c>
      <c r="M29">
        <f>'D1'!M29+'D2'!M29+'D3'!M29+'D4'!M29+'D5'!M29+'D6'!M29+'D7'!M29+'D8'!M29+'D9'!M29+'D10'!M29+'D11-13'!M29+'D12'!M29+'D14'!M29</f>
        <v>-125</v>
      </c>
    </row>
    <row r="30" spans="1:13">
      <c r="H30" t="s">
        <v>39</v>
      </c>
      <c r="I30">
        <f>'D1'!I30+'D2'!I30+'D3'!I30+'D4'!I30+'D5'!I30+'D6'!I30+'D7'!I30+'D8'!I30+'D9'!I30+'D10'!I30+'D11-13'!I30+'D12'!I30+'D14'!I30</f>
        <v>849</v>
      </c>
      <c r="J30">
        <f>'D1'!J30+'D2'!J30+'D3'!J30+'D4'!J30+'D5'!J30+'D6'!J30+'D7'!J30+'D8'!J30+'D9'!J30+'D10'!J30+'D11-13'!J30+'D12'!J30+'D14'!J30</f>
        <v>418</v>
      </c>
      <c r="K30">
        <f>'D1'!K30+'D2'!K30+'D3'!K30+'D4'!K30+'D5'!K30+'D6'!K30+'D7'!K30+'D8'!K30+'D9'!K30+'D10'!K30+'D11-13'!K30+'D12'!K30+'D14'!K30</f>
        <v>284</v>
      </c>
      <c r="L30">
        <f>'D1'!L30+'D2'!L30+'D3'!L30+'D4'!L30+'D5'!L30+'D6'!L30+'D7'!L30+'D8'!L30+'D9'!L30+'D10'!L30+'D11-13'!L30+'D12'!L30+'D14'!L30</f>
        <v>324</v>
      </c>
      <c r="M30">
        <f>'D1'!M30+'D2'!M30+'D3'!M30+'D4'!M30+'D5'!M30+'D6'!M30+'D7'!M30+'D8'!M30+'D9'!M30+'D10'!M30+'D11-13'!M30+'D12'!M30+'D14'!M30</f>
        <v>-525</v>
      </c>
    </row>
    <row r="31" spans="1:13">
      <c r="H31" t="s">
        <v>40</v>
      </c>
      <c r="I31">
        <f>'D1'!I31+'D2'!I31+'D3'!I31+'D4'!I31+'D5'!I31+'D6'!I31+'D7'!I31+'D8'!I31+'D9'!I31+'D10'!I31+'D11-13'!I31+'D12'!I31+'D14'!I31</f>
        <v>156</v>
      </c>
      <c r="J31">
        <f>'D1'!J31+'D2'!J31+'D3'!J31+'D4'!J31+'D5'!J31+'D6'!J31+'D7'!J31+'D8'!J31+'D9'!J31+'D10'!J31+'D11-13'!J31+'D12'!J31+'D14'!J31</f>
        <v>43</v>
      </c>
      <c r="K31">
        <f>'D1'!K31+'D2'!K31+'D3'!K31+'D4'!K31+'D5'!K31+'D6'!K31+'D7'!K31+'D8'!K31+'D9'!K31+'D10'!K31+'D11-13'!K31+'D12'!K31+'D14'!K31</f>
        <v>28</v>
      </c>
      <c r="L31">
        <f>'D1'!L31+'D2'!L31+'D3'!L31+'D4'!L31+'D5'!L31+'D6'!L31+'D7'!L31+'D8'!L31+'D9'!L31+'D10'!L31+'D11-13'!L31+'D12'!L31+'D14'!L31</f>
        <v>8</v>
      </c>
      <c r="M31">
        <f>'D1'!M31+'D2'!M31+'D3'!M31+'D4'!M31+'D5'!M31+'D6'!M31+'D7'!M31+'D8'!M31+'D9'!M31+'D10'!M31+'D11-13'!M31+'D12'!M31+'D14'!M31</f>
        <v>-148</v>
      </c>
    </row>
    <row r="32" spans="1:13">
      <c r="H32" t="s">
        <v>41</v>
      </c>
      <c r="I32">
        <f>'D1'!I32+'D2'!I32+'D3'!I32+'D4'!I32+'D5'!I32+'D6'!I32+'D7'!I32+'D8'!I32+'D9'!I32+'D10'!I32+'D11-13'!I32+'D12'!I32+'D14'!I32</f>
        <v>450</v>
      </c>
      <c r="J32">
        <f>'D1'!J32+'D2'!J32+'D3'!J32+'D4'!J32+'D5'!J32+'D6'!J32+'D7'!J32+'D8'!J32+'D9'!J32+'D10'!J32+'D11-13'!J32+'D12'!J32+'D14'!J32</f>
        <v>110</v>
      </c>
      <c r="K32">
        <f>'D1'!K32+'D2'!K32+'D3'!K32+'D4'!K32+'D5'!K32+'D6'!K32+'D7'!K32+'D8'!K32+'D9'!K32+'D10'!K32+'D11-13'!K32+'D12'!K32+'D14'!K32</f>
        <v>79</v>
      </c>
      <c r="L32">
        <f>'D1'!L32+'D2'!L32+'D3'!L32+'D4'!L32+'D5'!L32+'D6'!L32+'D7'!L32+'D8'!L32+'D9'!L32+'D10'!L32+'D11-13'!L32+'D12'!L32+'D14'!L32</f>
        <v>36</v>
      </c>
      <c r="M32">
        <f>'D1'!M32+'D2'!M32+'D3'!M32+'D4'!M32+'D5'!M32+'D6'!M32+'D7'!M32+'D8'!M32+'D9'!M32+'D10'!M32+'D11-13'!M32+'D12'!M32+'D14'!M32</f>
        <v>-414</v>
      </c>
    </row>
    <row r="33" spans="1:13">
      <c r="H33" t="s">
        <v>42</v>
      </c>
      <c r="I33">
        <f>'D1'!I33+'D2'!I33+'D3'!I33+'D4'!I33+'D5'!I33+'D6'!I33+'D7'!I33+'D8'!I33+'D9'!I33+'D10'!I33+'D11-13'!I33+'D12'!I33+'D14'!I33</f>
        <v>8831</v>
      </c>
      <c r="J33">
        <f>'D1'!J33+'D2'!J33+'D3'!J33+'D4'!J33+'D5'!J33+'D6'!J33+'D7'!J33+'D8'!J33+'D9'!J33+'D10'!J33+'D11-13'!J33+'D12'!J33+'D14'!J33</f>
        <v>7505</v>
      </c>
      <c r="K33">
        <f>'D1'!K33+'D2'!K33+'D3'!K33+'D4'!K33+'D5'!K33+'D6'!K33+'D7'!K33+'D8'!K33+'D9'!K33+'D10'!K33+'D11-13'!K33+'D12'!K33+'D14'!K33</f>
        <v>7776</v>
      </c>
      <c r="L33">
        <f>'D1'!L33+'D2'!L33+'D3'!L33+'D4'!L33+'D5'!L33+'D6'!L33+'D7'!L33+'D8'!L33+'D9'!L33+'D10'!L33+'D11-13'!L33+'D12'!L33+'D14'!L33</f>
        <v>6084</v>
      </c>
      <c r="M33">
        <f>'D1'!M33+'D2'!M33+'D3'!M33+'D4'!M33+'D5'!M33+'D6'!M33+'D7'!M33+'D8'!M33+'D9'!M33+'D10'!M33+'D11-13'!M33+'D12'!M33+'D14'!M33</f>
        <v>-2747</v>
      </c>
    </row>
    <row r="34" spans="1:13">
      <c r="H34" t="s">
        <v>22</v>
      </c>
      <c r="I34">
        <f>'D1'!I34+'D2'!I34+'D3'!I34+'D4'!I34+'D5'!I34+'D6'!I34+'D7'!I34+'D8'!I34+'D9'!I34+'D10'!I34+'D11-13'!I34+'D12'!I34+'D14'!I34</f>
        <v>11155</v>
      </c>
      <c r="J34">
        <f>'D1'!J34+'D2'!J34+'D3'!J34+'D4'!J34+'D5'!J34+'D6'!J34+'D7'!J34+'D8'!J34+'D9'!J34+'D10'!J34+'D11-13'!J34+'D12'!J34+'D14'!J34</f>
        <v>8560</v>
      </c>
      <c r="K34">
        <f>'D1'!K34+'D2'!K34+'D3'!K34+'D4'!K34+'D5'!K34+'D6'!K34+'D7'!K34+'D8'!K34+'D9'!K34+'D10'!K34+'D11-13'!K34+'D12'!K34+'D14'!K34</f>
        <v>8684</v>
      </c>
      <c r="L34">
        <f>'D1'!L34+'D2'!L34+'D3'!L34+'D4'!L34+'D5'!L34+'D6'!L34+'D7'!L34+'D8'!L34+'D9'!L34+'D10'!L34+'D11-13'!L34+'D12'!L34+'D14'!L34</f>
        <v>7027</v>
      </c>
      <c r="M34">
        <f t="shared" ref="M34:M44" si="6">L34-I34</f>
        <v>-4128</v>
      </c>
    </row>
    <row r="36" spans="1:13">
      <c r="A36" t="s">
        <v>15</v>
      </c>
      <c r="B36">
        <f>'D1'!B36+'D2'!B36+'D3'!B36+'D4'!B36+'D5'!B36+'D6'!B36+'D7'!B36+'D8'!B36+'D9'!B36+'D10'!B36+'D11-13'!B36+'D12'!B36+'D14'!B36</f>
        <v>0</v>
      </c>
      <c r="C36">
        <f>'D1'!C36+'D2'!C36+'D3'!C36+'D4'!C36+'D5'!C36+'D6'!C36+'D7'!C36+'D8'!C36+'D9'!C36+'D10'!C36+'D11-13'!C36+'D12'!C36+'D14'!C36</f>
        <v>0</v>
      </c>
      <c r="D36">
        <f>'D1'!D36+'D2'!D36+'D3'!D36+'D4'!D36+'D5'!D36+'D6'!D36+'D7'!D36+'D8'!D36+'D9'!D36+'D10'!D36+'D11-13'!D36+'D12'!D36+'D14'!D36</f>
        <v>0</v>
      </c>
      <c r="E36">
        <f>'D1'!E36+'D2'!E36+'D3'!E36+'D4'!E36+'D5'!E36+'D6'!E36+'D7'!E36+'D8'!E36+'D9'!E36+'D10'!E36+'D11-13'!E36+'D12'!E36+'D14'!E36</f>
        <v>0</v>
      </c>
      <c r="F36">
        <f>E36-B36</f>
        <v>0</v>
      </c>
      <c r="H36" t="s">
        <v>43</v>
      </c>
      <c r="I36">
        <f>'D1'!I36+'D2'!I36+'D3'!I36+'D4'!I36+'D5'!I36+'D6'!I36+'D7'!I36+'D8'!I36+'D9'!I36+'D10'!I36+'D11-13'!I36+'D12'!I36+'D14'!I36</f>
        <v>0</v>
      </c>
      <c r="J36">
        <f>'D1'!J36+'D2'!J36+'D3'!J36+'D4'!J36+'D5'!J36+'D6'!J36+'D7'!J36+'D8'!J36+'D9'!J36+'D10'!J36+'D11-13'!J36+'D12'!J36+'D14'!J36</f>
        <v>0</v>
      </c>
      <c r="K36">
        <f>'D1'!K36+'D2'!K36+'D3'!K36+'D4'!K36+'D5'!K36+'D6'!K36+'D7'!K36+'D8'!K36+'D9'!K36+'D10'!K36+'D11-13'!K36+'D12'!K36+'D14'!K36</f>
        <v>0</v>
      </c>
      <c r="L36">
        <f>'D1'!L36+'D2'!L36+'D3'!L36+'D4'!L36+'D5'!L36+'D6'!L36+'D7'!L36+'D8'!L36+'D9'!L36+'D10'!L36+'D11-13'!L36+'D12'!L36+'D14'!L36</f>
        <v>0</v>
      </c>
      <c r="M36">
        <f>'D1'!M36+'D2'!M36+'D3'!M36+'D4'!M36+'D5'!M36+'D6'!M36+'D7'!M36+'D8'!M36+'D9'!M36+'D10'!M36+'D11-13'!M36+'D12'!M36+'D14'!M36</f>
        <v>0</v>
      </c>
    </row>
    <row r="37" spans="1:13">
      <c r="A37" t="s">
        <v>16</v>
      </c>
      <c r="B37">
        <f>'D1'!B37+'D2'!B37+'D3'!B37+'D4'!B37+'D5'!B37+'D6'!B37+'D7'!B37+'D8'!B37+'D9'!B37+'D10'!B37+'D11-13'!B37+'D12'!B37+'D14'!B37</f>
        <v>1014</v>
      </c>
      <c r="C37">
        <f>'D1'!C37+'D2'!C37+'D3'!C37+'D4'!C37+'D5'!C37+'D6'!C37+'D7'!C37+'D8'!C37+'D9'!C37+'D10'!C37+'D11-13'!C37+'D12'!C37+'D14'!C37</f>
        <v>794</v>
      </c>
      <c r="D37">
        <f>'D1'!D37+'D2'!D37+'D3'!D37+'D4'!D37+'D5'!D37+'D6'!D37+'D7'!D37+'D8'!D37+'D9'!D37+'D10'!D37+'D11-13'!D37+'D12'!D37+'D14'!D37</f>
        <v>655</v>
      </c>
      <c r="E37">
        <f>'D1'!E37+'D2'!E37+'D3'!E37+'D4'!E37+'D5'!E37+'D6'!E37+'D7'!E37+'D8'!E37+'D9'!E37+'D10'!E37+'D11-13'!E37+'D12'!E37+'D14'!E37</f>
        <v>542</v>
      </c>
      <c r="F37">
        <f t="shared" ref="F37:F39" si="7">E37-B37</f>
        <v>-472</v>
      </c>
      <c r="H37" t="s">
        <v>44</v>
      </c>
      <c r="I37">
        <f>'D1'!I37+'D2'!I37+'D3'!I37+'D4'!I37+'D5'!I37+'D6'!I37+'D7'!I37+'D8'!I37+'D9'!I37+'D10'!I37+'D11-13'!I37+'D12'!I37+'D14'!I37</f>
        <v>0</v>
      </c>
      <c r="J37">
        <f>'D1'!J37+'D2'!J37+'D3'!J37+'D4'!J37+'D5'!J37+'D6'!J37+'D7'!J37+'D8'!J37+'D9'!J37+'D10'!J37+'D11-13'!J37+'D12'!J37+'D14'!J37</f>
        <v>0</v>
      </c>
      <c r="K37">
        <f>'D1'!K37+'D2'!K37+'D3'!K37+'D4'!K37+'D5'!K37+'D6'!K37+'D7'!K37+'D8'!K37+'D9'!K37+'D10'!K37+'D11-13'!K37+'D12'!K37+'D14'!K37</f>
        <v>0</v>
      </c>
      <c r="L37">
        <f>'D1'!L37+'D2'!L37+'D3'!L37+'D4'!L37+'D5'!L37+'D6'!L37+'D7'!L37+'D8'!L37+'D9'!L37+'D10'!L37+'D11-13'!L37+'D12'!L37+'D14'!L37</f>
        <v>0</v>
      </c>
      <c r="M37">
        <f t="shared" si="6"/>
        <v>0</v>
      </c>
    </row>
    <row r="38" spans="1:13">
      <c r="A38" t="s">
        <v>17</v>
      </c>
      <c r="B38">
        <f>'D1'!B38+'D2'!B38+'D3'!B38+'D4'!B38+'D5'!B38+'D6'!B38+'D7'!B38+'D8'!B38+'D9'!B38+'D10'!B38+'D11-13'!B38+'D12'!B38+'D14'!B38</f>
        <v>2138</v>
      </c>
      <c r="C38">
        <f>'D1'!C38+'D2'!C38+'D3'!C38+'D4'!C38+'D5'!C38+'D6'!C38+'D7'!C38+'D8'!C38+'D9'!C38+'D10'!C38+'D11-13'!C38+'D12'!C38+'D14'!C38</f>
        <v>1817</v>
      </c>
      <c r="D38">
        <f>'D1'!D38+'D2'!D38+'D3'!D38+'D4'!D38+'D5'!D38+'D6'!D38+'D7'!D38+'D8'!D38+'D9'!D38+'D10'!D38+'D11-13'!D38+'D12'!D38+'D14'!D38</f>
        <v>1643</v>
      </c>
      <c r="E38">
        <f>'D1'!E38+'D2'!E38+'D3'!E38+'D4'!E38+'D5'!E38+'D6'!E38+'D7'!E38+'D8'!E38+'D9'!E38+'D10'!E38+'D11-13'!E38+'D12'!E38+'D14'!E38</f>
        <v>1296</v>
      </c>
      <c r="F38">
        <f t="shared" si="7"/>
        <v>-842</v>
      </c>
      <c r="H38" t="s">
        <v>45</v>
      </c>
      <c r="I38">
        <f>'D1'!I38+'D2'!I38+'D3'!I38+'D4'!I38+'D5'!I38+'D6'!I38+'D7'!I38+'D8'!I38+'D9'!I38+'D10'!I38+'D11-13'!I38+'D12'!I38+'D14'!I38</f>
        <v>872</v>
      </c>
      <c r="J38">
        <f>'D1'!J38+'D2'!J38+'D3'!J38+'D4'!J38+'D5'!J38+'D6'!J38+'D7'!J38+'D8'!J38+'D9'!J38+'D10'!J38+'D11-13'!J38+'D12'!J38+'D14'!J38</f>
        <v>637</v>
      </c>
      <c r="K38">
        <f>'D1'!K38+'D2'!K38+'D3'!K38+'D4'!K38+'D5'!K38+'D6'!K38+'D7'!K38+'D8'!K38+'D9'!K38+'D10'!K38+'D11-13'!K38+'D12'!K38+'D14'!K38</f>
        <v>512</v>
      </c>
      <c r="L38">
        <f>'D1'!L38+'D2'!L38+'D3'!L38+'D4'!L38+'D5'!L38+'D6'!L38+'D7'!L38+'D8'!L38+'D9'!L38+'D10'!L38+'D11-13'!L38+'D12'!L38+'D14'!L38</f>
        <v>462</v>
      </c>
      <c r="M38">
        <f t="shared" si="6"/>
        <v>-410</v>
      </c>
    </row>
    <row r="39" spans="1:13">
      <c r="A39" t="s">
        <v>18</v>
      </c>
      <c r="B39">
        <f>'D1'!B39+'D2'!B39+'D3'!B39+'D4'!B39+'D5'!B39+'D6'!B39+'D7'!B39+'D8'!B39+'D9'!B39+'D10'!B39+'D11-13'!B39+'D12'!B39+'D14'!B39</f>
        <v>4781</v>
      </c>
      <c r="C39">
        <f>'D1'!C39+'D2'!C39+'D3'!C39+'D4'!C39+'D5'!C39+'D6'!C39+'D7'!C39+'D8'!C39+'D9'!C39+'D10'!C39+'D11-13'!C39+'D12'!C39+'D14'!C39</f>
        <v>3761</v>
      </c>
      <c r="D39">
        <f>'D1'!D39+'D2'!D39+'D3'!D39+'D4'!D39+'D5'!D39+'D6'!D39+'D7'!D39+'D8'!D39+'D9'!D39+'D10'!D39+'D11-13'!D39+'D12'!D39+'D14'!D39</f>
        <v>4023</v>
      </c>
      <c r="E39">
        <f>'D1'!E39+'D2'!E39+'D3'!E39+'D4'!E39+'D5'!E39+'D6'!E39+'D7'!E39+'D8'!E39+'D9'!E39+'D10'!E39+'D11-13'!E39+'D12'!E39+'D14'!E39</f>
        <v>3325</v>
      </c>
      <c r="F39">
        <f t="shared" si="7"/>
        <v>-1456</v>
      </c>
      <c r="H39" t="s">
        <v>46</v>
      </c>
      <c r="I39">
        <f>'D1'!I39+'D2'!I39+'D3'!I39+'D4'!I39+'D5'!I39+'D6'!I39+'D7'!I39+'D8'!I39+'D9'!I39+'D10'!I39+'D11-13'!I39+'D12'!I39+'D14'!I39</f>
        <v>345</v>
      </c>
      <c r="J39">
        <f>'D1'!J39+'D2'!J39+'D3'!J39+'D4'!J39+'D5'!J39+'D6'!J39+'D7'!J39+'D8'!J39+'D9'!J39+'D10'!J39+'D11-13'!J39+'D12'!J39+'D14'!J39</f>
        <v>143</v>
      </c>
      <c r="K39">
        <f>'D1'!K39+'D2'!K39+'D3'!K39+'D4'!K39+'D5'!K39+'D6'!K39+'D7'!K39+'D8'!K39+'D9'!K39+'D10'!K39+'D11-13'!K39+'D12'!K39+'D14'!K39</f>
        <v>126</v>
      </c>
      <c r="L39">
        <f>'D1'!L39+'D2'!L39+'D3'!L39+'D4'!L39+'D5'!L39+'D6'!L39+'D7'!L39+'D8'!L39+'D9'!L39+'D10'!L39+'D11-13'!L39+'D12'!L39+'D14'!L39</f>
        <v>49</v>
      </c>
      <c r="M39">
        <f t="shared" si="6"/>
        <v>-296</v>
      </c>
    </row>
    <row r="40" spans="1:13">
      <c r="A40" t="s">
        <v>22</v>
      </c>
      <c r="B40">
        <f>SUM(B36:B39)</f>
        <v>7933</v>
      </c>
      <c r="C40">
        <f>SUM(C36:C39)</f>
        <v>6372</v>
      </c>
      <c r="D40">
        <f>SUM(D36:D39)</f>
        <v>6321</v>
      </c>
      <c r="E40">
        <f>SUM(E36:E39)</f>
        <v>5163</v>
      </c>
      <c r="F40" s="4">
        <f>SUM(F36:F39)</f>
        <v>-2770</v>
      </c>
      <c r="H40" t="s">
        <v>47</v>
      </c>
      <c r="I40">
        <f>'D1'!I40+'D2'!I40+'D3'!I40+'D4'!I40+'D5'!I40+'D6'!I40+'D7'!I40+'D8'!I40+'D9'!I40+'D10'!I40+'D11-13'!I40+'D12'!I40+'D14'!I40</f>
        <v>3</v>
      </c>
      <c r="J40">
        <f>'D1'!J40+'D2'!J40+'D3'!J40+'D4'!J40+'D5'!J40+'D6'!J40+'D7'!J40+'D8'!J40+'D9'!J40+'D10'!J40+'D11-13'!J40+'D12'!J40+'D14'!J40</f>
        <v>0</v>
      </c>
      <c r="K40">
        <f>'D1'!K40+'D2'!K40+'D3'!K40+'D4'!K40+'D5'!K40+'D6'!K40+'D7'!K40+'D8'!K40+'D9'!K40+'D10'!K40+'D11-13'!K40+'D12'!K40+'D14'!K40</f>
        <v>0</v>
      </c>
      <c r="L40">
        <f>'D1'!L40+'D2'!L40+'D3'!L40+'D4'!L40+'D5'!L40+'D6'!L40+'D7'!L40+'D8'!L40+'D9'!L40+'D10'!L40+'D11-13'!L40+'D12'!L40+'D14'!L40</f>
        <v>0</v>
      </c>
      <c r="M40">
        <f t="shared" si="6"/>
        <v>-3</v>
      </c>
    </row>
    <row r="41" spans="1:13">
      <c r="H41" t="s">
        <v>48</v>
      </c>
      <c r="I41">
        <f>'D1'!I41+'D2'!I41+'D3'!I41+'D4'!I41+'D5'!I41+'D6'!I41+'D7'!I41+'D8'!I41+'D9'!I41+'D10'!I41+'D11-13'!I41+'D12'!I41+'D14'!I41</f>
        <v>130</v>
      </c>
      <c r="J41">
        <f>'D1'!J41+'D2'!J41+'D3'!J41+'D4'!J41+'D5'!J41+'D6'!J41+'D7'!J41+'D8'!J41+'D9'!J41+'D10'!J41+'D11-13'!J41+'D12'!J41+'D14'!J41</f>
        <v>102</v>
      </c>
      <c r="K41">
        <f>'D1'!K41+'D2'!K41+'D3'!K41+'D4'!K41+'D5'!K41+'D6'!K41+'D7'!K41+'D8'!K41+'D9'!K41+'D10'!K41+'D11-13'!K41+'D12'!K41+'D14'!K41</f>
        <v>55</v>
      </c>
      <c r="L41">
        <f>'D1'!L41+'D2'!L41+'D3'!L41+'D4'!L41+'D5'!L41+'D6'!L41+'D7'!L41+'D8'!L41+'D9'!L41+'D10'!L41+'D11-13'!L41+'D12'!L41+'D14'!L41</f>
        <v>51</v>
      </c>
      <c r="M41">
        <f t="shared" si="6"/>
        <v>-79</v>
      </c>
    </row>
    <row r="42" spans="1:13">
      <c r="A42" t="s">
        <v>54</v>
      </c>
      <c r="B42">
        <f>B29+B40</f>
        <v>19088</v>
      </c>
      <c r="C42">
        <f t="shared" ref="C42:E42" si="8">C29+C40</f>
        <v>14932</v>
      </c>
      <c r="D42">
        <f t="shared" si="8"/>
        <v>15005</v>
      </c>
      <c r="E42">
        <f t="shared" si="8"/>
        <v>12190</v>
      </c>
      <c r="F42" s="4">
        <f>E42-B42</f>
        <v>-6898</v>
      </c>
      <c r="H42" t="s">
        <v>49</v>
      </c>
      <c r="I42">
        <f>'D1'!I42+'D2'!I42+'D3'!I42+'D4'!I42+'D5'!I42+'D6'!I42+'D7'!I42+'D8'!I42+'D9'!I42+'D10'!I42+'D11-13'!I42+'D12'!I42+'D14'!I42</f>
        <v>99</v>
      </c>
      <c r="J42">
        <f>'D1'!J42+'D2'!J42+'D3'!J42+'D4'!J42+'D5'!J42+'D6'!J42+'D7'!J42+'D8'!J42+'D9'!J42+'D10'!J42+'D11-13'!J42+'D12'!J42+'D14'!J42</f>
        <v>10</v>
      </c>
      <c r="K42">
        <f>'D1'!K42+'D2'!K42+'D3'!K42+'D4'!K42+'D5'!K42+'D6'!K42+'D7'!K42+'D8'!K42+'D9'!K42+'D10'!K42+'D11-13'!K42+'D12'!K42+'D14'!K42</f>
        <v>2</v>
      </c>
      <c r="L42">
        <f>'D1'!L42+'D2'!L42+'D3'!L42+'D4'!L42+'D5'!L42+'D6'!L42+'D7'!L42+'D8'!L42+'D9'!L42+'D10'!L42+'D11-13'!L42+'D12'!L42+'D14'!L42</f>
        <v>0</v>
      </c>
      <c r="M42">
        <f t="shared" si="6"/>
        <v>-99</v>
      </c>
    </row>
    <row r="43" spans="1:13">
      <c r="F43" s="16">
        <f>F42*100/B42</f>
        <v>-36.137887678122382</v>
      </c>
      <c r="H43" t="s">
        <v>50</v>
      </c>
      <c r="I43">
        <f>'D1'!I43+'D2'!I43+'D3'!I43+'D4'!I43+'D5'!I43+'D6'!I43+'D7'!I43+'D8'!I43+'D9'!I43+'D10'!I43+'D11-13'!I43+'D12'!I43+'D14'!I43</f>
        <v>81</v>
      </c>
      <c r="J43">
        <f>'D1'!J43+'D2'!J43+'D3'!J43+'D4'!J43+'D5'!J43+'D6'!J43+'D7'!J43+'D8'!J43+'D9'!J43+'D10'!J43+'D11-13'!J43+'D12'!J43+'D14'!J43</f>
        <v>51</v>
      </c>
      <c r="K43">
        <f>'D1'!K43+'D2'!K43+'D3'!K43+'D4'!K43+'D5'!K43+'D6'!K43+'D7'!K43+'D8'!K43+'D9'!K43+'D10'!K43+'D11-13'!K43+'D12'!K43+'D14'!K43</f>
        <v>48</v>
      </c>
      <c r="L43">
        <f>'D1'!L43+'D2'!L43+'D3'!L43+'D4'!L43+'D5'!L43+'D6'!L43+'D7'!L43+'D8'!L43+'D9'!L43+'D10'!L43+'D11-13'!L43+'D12'!L43+'D14'!L43</f>
        <v>16</v>
      </c>
      <c r="M43">
        <f t="shared" si="6"/>
        <v>-65</v>
      </c>
    </row>
    <row r="44" spans="1:13">
      <c r="H44" t="s">
        <v>51</v>
      </c>
      <c r="I44">
        <f>'D1'!I44+'D2'!I44+'D3'!I44+'D4'!I44+'D5'!I44+'D6'!I44+'D7'!I44+'D8'!I44+'D9'!I44+'D10'!I44+'D11-13'!I44+'D12'!I44+'D14'!I44</f>
        <v>6403</v>
      </c>
      <c r="J44">
        <f>'D1'!J44+'D2'!J44+'D3'!J44+'D4'!J44+'D5'!J44+'D6'!J44+'D7'!J44+'D8'!J44+'D9'!J44+'D10'!J44+'D11-13'!J44+'D12'!J44+'D14'!J44</f>
        <v>5429</v>
      </c>
      <c r="K44">
        <f>'D1'!K44+'D2'!K44+'D3'!K44+'D4'!K44+'D5'!K44+'D6'!K44+'D7'!K44+'D8'!K44+'D9'!K44+'D10'!K44+'D11-13'!K44+'D12'!K44+'D14'!K44</f>
        <v>5578</v>
      </c>
      <c r="L44">
        <f>'D1'!L44+'D2'!L44+'D3'!L44+'D4'!L44+'D5'!L44+'D6'!L44+'D7'!L44+'D8'!L44+'D9'!L44+'D10'!L44+'D11-13'!L44+'D12'!L44+'D14'!L44</f>
        <v>4585</v>
      </c>
      <c r="M44">
        <f t="shared" si="6"/>
        <v>-1818</v>
      </c>
    </row>
    <row r="45" spans="1:13">
      <c r="H45" t="s">
        <v>22</v>
      </c>
      <c r="I45">
        <f>SUM(I36:I44)</f>
        <v>7933</v>
      </c>
      <c r="J45">
        <f t="shared" ref="J45:M45" si="9">SUM(J36:J44)</f>
        <v>6372</v>
      </c>
      <c r="K45">
        <f t="shared" si="9"/>
        <v>6321</v>
      </c>
      <c r="L45">
        <f t="shared" si="9"/>
        <v>5163</v>
      </c>
      <c r="M45">
        <f t="shared" si="9"/>
        <v>-2770</v>
      </c>
    </row>
    <row r="48" spans="1:13">
      <c r="A48" t="s">
        <v>52</v>
      </c>
      <c r="B48">
        <f>B9+B18+B29+B40</f>
        <v>55931</v>
      </c>
      <c r="C48">
        <f t="shared" ref="C48:E48" si="10">C9+C18+C29+C40</f>
        <v>44076</v>
      </c>
      <c r="D48">
        <f t="shared" si="10"/>
        <v>46011</v>
      </c>
      <c r="E48">
        <f t="shared" si="10"/>
        <v>37612</v>
      </c>
      <c r="F48">
        <f>E48-B48</f>
        <v>-18319</v>
      </c>
      <c r="I48">
        <f>I12+I21+I34+I45</f>
        <v>55931</v>
      </c>
      <c r="J48">
        <f t="shared" ref="J48:M48" si="11">J12+J21+J34+J45</f>
        <v>44076</v>
      </c>
      <c r="K48">
        <f t="shared" si="11"/>
        <v>46011</v>
      </c>
      <c r="L48">
        <f t="shared" si="11"/>
        <v>37612</v>
      </c>
      <c r="M48">
        <f t="shared" si="11"/>
        <v>-18319</v>
      </c>
    </row>
    <row r="49" spans="6:17">
      <c r="F49" s="16">
        <f>F48*100/B48</f>
        <v>-32.752856197815163</v>
      </c>
    </row>
    <row r="50" spans="6:17">
      <c r="F50" s="15"/>
    </row>
    <row r="51" spans="6:17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2">J5+J14</f>
        <v>0</v>
      </c>
      <c r="K52" s="8">
        <f t="shared" si="12"/>
        <v>0</v>
      </c>
      <c r="L52" s="8">
        <f t="shared" si="12"/>
        <v>0</v>
      </c>
      <c r="M52" s="13"/>
      <c r="N52" s="5">
        <f>I52*100/B48</f>
        <v>0</v>
      </c>
      <c r="O52" s="5">
        <f t="shared" ref="O52:Q52" si="13">J52*100/C48</f>
        <v>0</v>
      </c>
      <c r="P52" s="5">
        <f t="shared" si="13"/>
        <v>0</v>
      </c>
      <c r="Q52" s="5">
        <f t="shared" si="13"/>
        <v>0</v>
      </c>
    </row>
    <row r="53" spans="6:17">
      <c r="H53" s="7" t="s">
        <v>79</v>
      </c>
      <c r="I53" s="8">
        <f t="shared" ref="I53:L58" si="14">I6+I15</f>
        <v>153</v>
      </c>
      <c r="J53" s="8">
        <f t="shared" si="14"/>
        <v>79</v>
      </c>
      <c r="K53" s="8">
        <f t="shared" si="14"/>
        <v>86</v>
      </c>
      <c r="L53" s="8">
        <f t="shared" si="14"/>
        <v>95</v>
      </c>
      <c r="M53" s="13"/>
      <c r="N53" s="5">
        <f>I53*100/B48</f>
        <v>0.27355134004398274</v>
      </c>
      <c r="O53" s="5">
        <f t="shared" ref="O53:Q53" si="15">J53*100/C48</f>
        <v>0.17923586532353208</v>
      </c>
      <c r="P53" s="5">
        <f t="shared" si="15"/>
        <v>0.18691182543304863</v>
      </c>
      <c r="Q53" s="5">
        <f t="shared" si="15"/>
        <v>0.25257896416037434</v>
      </c>
    </row>
    <row r="54" spans="6:17">
      <c r="H54" s="7" t="s">
        <v>80</v>
      </c>
      <c r="I54" s="8">
        <f t="shared" si="14"/>
        <v>1224</v>
      </c>
      <c r="J54" s="8">
        <f t="shared" si="14"/>
        <v>846</v>
      </c>
      <c r="K54" s="8">
        <f t="shared" si="14"/>
        <v>714</v>
      </c>
      <c r="L54" s="8">
        <f t="shared" si="14"/>
        <v>708</v>
      </c>
      <c r="M54" s="13"/>
      <c r="N54" s="5">
        <f>I54*100/B48</f>
        <v>2.1884107203518619</v>
      </c>
      <c r="O54" s="5">
        <f t="shared" ref="O54:Q54" si="16">J54*100/C48</f>
        <v>1.9194119248570651</v>
      </c>
      <c r="P54" s="5">
        <f t="shared" si="16"/>
        <v>1.5518028297581012</v>
      </c>
      <c r="Q54" s="5">
        <f t="shared" si="16"/>
        <v>1.8823779644794214</v>
      </c>
    </row>
    <row r="55" spans="6:17">
      <c r="H55" s="7" t="s">
        <v>81</v>
      </c>
      <c r="I55" s="8">
        <f>I8+I17</f>
        <v>3545</v>
      </c>
      <c r="J55" s="8">
        <f t="shared" si="14"/>
        <v>2712</v>
      </c>
      <c r="K55" s="8">
        <f t="shared" si="14"/>
        <v>2901</v>
      </c>
      <c r="L55" s="8">
        <f t="shared" si="14"/>
        <v>2390</v>
      </c>
      <c r="M55" s="13"/>
      <c r="N55" s="5">
        <f>I55*100/B48</f>
        <v>6.3381666696465286</v>
      </c>
      <c r="O55" s="5">
        <f t="shared" ref="O55:Q55" si="17">J55*100/C48</f>
        <v>6.153008439967329</v>
      </c>
      <c r="P55" s="5">
        <f t="shared" si="17"/>
        <v>6.3050140183869079</v>
      </c>
      <c r="Q55" s="5">
        <f t="shared" si="17"/>
        <v>6.3543549930873127</v>
      </c>
    </row>
    <row r="56" spans="6:17">
      <c r="H56" s="7" t="s">
        <v>82</v>
      </c>
      <c r="I56" s="8">
        <f t="shared" si="14"/>
        <v>7597</v>
      </c>
      <c r="J56" s="8">
        <f t="shared" si="14"/>
        <v>5923</v>
      </c>
      <c r="K56" s="8">
        <f t="shared" si="14"/>
        <v>5671</v>
      </c>
      <c r="L56" s="8">
        <f t="shared" si="14"/>
        <v>4451</v>
      </c>
      <c r="M56" s="13"/>
      <c r="N56" s="5">
        <f>I56*100/B48</f>
        <v>13.582807387674098</v>
      </c>
      <c r="O56" s="5">
        <f t="shared" ref="O56:Q56" si="18">J56*100/C48</f>
        <v>13.438152282421273</v>
      </c>
      <c r="P56" s="5">
        <f t="shared" si="18"/>
        <v>12.325313511986264</v>
      </c>
      <c r="Q56" s="5">
        <f t="shared" si="18"/>
        <v>11.833989152398171</v>
      </c>
    </row>
    <row r="57" spans="6:17">
      <c r="H57" s="7" t="s">
        <v>83</v>
      </c>
      <c r="I57" s="8">
        <f t="shared" si="14"/>
        <v>9732</v>
      </c>
      <c r="J57" s="8">
        <f t="shared" si="14"/>
        <v>7539</v>
      </c>
      <c r="K57" s="8">
        <f t="shared" si="14"/>
        <v>6976</v>
      </c>
      <c r="L57" s="8">
        <f t="shared" si="14"/>
        <v>6150</v>
      </c>
      <c r="M57" s="13"/>
      <c r="N57" s="5">
        <f>I57*100/B48</f>
        <v>17.400010727503531</v>
      </c>
      <c r="O57" s="5">
        <f t="shared" ref="O57:Q57" si="19">J57*100/C48</f>
        <v>17.104546692077321</v>
      </c>
      <c r="P57" s="5">
        <f t="shared" si="19"/>
        <v>15.161591793266828</v>
      </c>
      <c r="Q57" s="5">
        <f t="shared" si="19"/>
        <v>16.351164521961078</v>
      </c>
    </row>
    <row r="58" spans="6:17">
      <c r="H58" s="7" t="s">
        <v>84</v>
      </c>
      <c r="I58" s="8">
        <f t="shared" si="14"/>
        <v>14592</v>
      </c>
      <c r="J58" s="8">
        <f t="shared" si="14"/>
        <v>12045</v>
      </c>
      <c r="K58" s="8">
        <f t="shared" si="14"/>
        <v>14658</v>
      </c>
      <c r="L58" s="8">
        <f t="shared" si="14"/>
        <v>11628</v>
      </c>
      <c r="M58" s="13"/>
      <c r="N58" s="5">
        <f>I58*100/B48</f>
        <v>26.089288587724159</v>
      </c>
      <c r="O58" s="5">
        <f t="shared" ref="O58:Q58" si="20">J58*100/C48</f>
        <v>27.327797440784099</v>
      </c>
      <c r="P58" s="5">
        <f t="shared" si="20"/>
        <v>31.857599269739843</v>
      </c>
      <c r="Q58" s="5">
        <f t="shared" si="20"/>
        <v>30.915665213229822</v>
      </c>
    </row>
    <row r="60" spans="6:17">
      <c r="H60" s="10" t="s">
        <v>22</v>
      </c>
      <c r="I60" s="10">
        <f>SUM(I52:I58)</f>
        <v>36843</v>
      </c>
      <c r="J60" s="10">
        <f t="shared" ref="J60:Q60" si="21">SUM(J52:J58)</f>
        <v>29144</v>
      </c>
      <c r="K60" s="10">
        <f t="shared" si="21"/>
        <v>31006</v>
      </c>
      <c r="L60" s="10">
        <f t="shared" si="21"/>
        <v>25422</v>
      </c>
      <c r="M60" s="10"/>
      <c r="N60" s="11">
        <f>SUM(N52:N58)</f>
        <v>65.872235432944166</v>
      </c>
      <c r="O60" s="11">
        <f t="shared" si="21"/>
        <v>66.122152645430617</v>
      </c>
      <c r="P60" s="11">
        <f t="shared" si="21"/>
        <v>67.388233248570998</v>
      </c>
      <c r="Q60" s="11">
        <f t="shared" si="21"/>
        <v>67.590130809316179</v>
      </c>
    </row>
    <row r="67" spans="1:17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1:17">
      <c r="H68" s="6" t="s">
        <v>67</v>
      </c>
      <c r="I68">
        <f>I25+I36</f>
        <v>130</v>
      </c>
      <c r="J68">
        <f t="shared" ref="J68:L68" si="22">J25+J36</f>
        <v>97</v>
      </c>
      <c r="K68">
        <f t="shared" si="22"/>
        <v>127</v>
      </c>
      <c r="L68">
        <f t="shared" si="22"/>
        <v>164</v>
      </c>
      <c r="M68" s="14"/>
      <c r="N68" s="5">
        <f>I68*100/B48</f>
        <v>0.23242924317462588</v>
      </c>
      <c r="O68" s="5">
        <f t="shared" ref="O68:Q68" si="23">J68*100/C48</f>
        <v>0.22007441691623558</v>
      </c>
      <c r="P68" s="5">
        <f t="shared" si="23"/>
        <v>0.27602095151159506</v>
      </c>
      <c r="Q68" s="5">
        <f t="shared" si="23"/>
        <v>0.43603105391896202</v>
      </c>
    </row>
    <row r="69" spans="1:17">
      <c r="H69" s="6" t="s">
        <v>68</v>
      </c>
      <c r="I69">
        <f t="shared" ref="I69:L76" si="24">I26+I37</f>
        <v>111</v>
      </c>
      <c r="J69">
        <f t="shared" si="24"/>
        <v>67</v>
      </c>
      <c r="K69">
        <f t="shared" si="24"/>
        <v>27</v>
      </c>
      <c r="L69">
        <f t="shared" si="24"/>
        <v>0</v>
      </c>
      <c r="M69" s="14"/>
      <c r="N69" s="5">
        <f>I69*100/B48</f>
        <v>0.19845881532602672</v>
      </c>
      <c r="O69" s="5">
        <f t="shared" ref="O69:Q69" si="25">J69*100/C48</f>
        <v>0.15201016426172975</v>
      </c>
      <c r="P69" s="5">
        <f t="shared" si="25"/>
        <v>5.8681619612701311E-2</v>
      </c>
      <c r="Q69" s="5">
        <f t="shared" si="25"/>
        <v>0</v>
      </c>
    </row>
    <row r="70" spans="1:17">
      <c r="A70" t="s">
        <v>55</v>
      </c>
      <c r="C70" t="s">
        <v>56</v>
      </c>
      <c r="H70" s="6" t="s">
        <v>69</v>
      </c>
      <c r="I70">
        <f t="shared" si="24"/>
        <v>953</v>
      </c>
      <c r="J70">
        <f t="shared" si="24"/>
        <v>678</v>
      </c>
      <c r="K70">
        <f t="shared" si="24"/>
        <v>579</v>
      </c>
      <c r="L70">
        <f t="shared" si="24"/>
        <v>580</v>
      </c>
      <c r="M70" s="14"/>
      <c r="N70" s="5">
        <f>I70*100/B48</f>
        <v>1.7038851441955267</v>
      </c>
      <c r="O70" s="5">
        <f t="shared" ref="O70:Q70" si="26">J70*100/C48</f>
        <v>1.5382521099918323</v>
      </c>
      <c r="P70" s="5">
        <f t="shared" si="26"/>
        <v>1.2583947316945947</v>
      </c>
      <c r="Q70" s="5">
        <f t="shared" si="26"/>
        <v>1.5420610443475486</v>
      </c>
    </row>
    <row r="71" spans="1:17">
      <c r="A71" t="s">
        <v>57</v>
      </c>
      <c r="B71">
        <f>C48-B48</f>
        <v>-11855</v>
      </c>
      <c r="C71" s="5">
        <f>B71*100/B48</f>
        <v>-21.195759060270692</v>
      </c>
      <c r="H71" s="6" t="s">
        <v>70</v>
      </c>
      <c r="I71">
        <f t="shared" si="24"/>
        <v>688</v>
      </c>
      <c r="J71">
        <f t="shared" si="24"/>
        <v>334</v>
      </c>
      <c r="K71">
        <f t="shared" si="24"/>
        <v>365</v>
      </c>
      <c r="L71">
        <f t="shared" si="24"/>
        <v>263</v>
      </c>
      <c r="M71" s="14"/>
      <c r="N71" s="5">
        <f>I71*100/B48</f>
        <v>1.2300870715703278</v>
      </c>
      <c r="O71" s="5">
        <f t="shared" ref="O71:Q71" si="27">J71*100/C48</f>
        <v>0.75778201288683189</v>
      </c>
      <c r="P71" s="5">
        <f t="shared" si="27"/>
        <v>0.79328856143096216</v>
      </c>
      <c r="Q71" s="5">
        <f t="shared" si="27"/>
        <v>0.69924492183345743</v>
      </c>
    </row>
    <row r="72" spans="1:17">
      <c r="A72" t="s">
        <v>58</v>
      </c>
      <c r="B72">
        <f>D48-C48</f>
        <v>1935</v>
      </c>
      <c r="C72" s="5">
        <f>B72*100/C48</f>
        <v>4.3901442962156274</v>
      </c>
      <c r="H72" s="6" t="s">
        <v>71</v>
      </c>
      <c r="I72">
        <f t="shared" si="24"/>
        <v>207</v>
      </c>
      <c r="J72">
        <f t="shared" si="24"/>
        <v>88</v>
      </c>
      <c r="K72">
        <f t="shared" si="24"/>
        <v>57</v>
      </c>
      <c r="L72">
        <f t="shared" si="24"/>
        <v>79</v>
      </c>
      <c r="M72" s="14"/>
      <c r="N72" s="5">
        <f>I72*100/B48</f>
        <v>0.37009887182421197</v>
      </c>
      <c r="O72" s="5">
        <f t="shared" ref="O72:Q72" si="28">J72*100/C48</f>
        <v>0.19965514111988383</v>
      </c>
      <c r="P72" s="5">
        <f t="shared" si="28"/>
        <v>0.12388341918236943</v>
      </c>
      <c r="Q72" s="5">
        <f t="shared" si="28"/>
        <v>0.21003934914389025</v>
      </c>
    </row>
    <row r="73" spans="1:17">
      <c r="A73" t="s">
        <v>59</v>
      </c>
      <c r="B73">
        <f>E48-D48</f>
        <v>-8399</v>
      </c>
      <c r="C73" s="5">
        <f>B73*100/D48</f>
        <v>-18.254330486188085</v>
      </c>
      <c r="H73" s="6" t="s">
        <v>72</v>
      </c>
      <c r="I73">
        <f t="shared" si="24"/>
        <v>979</v>
      </c>
      <c r="J73">
        <f t="shared" si="24"/>
        <v>520</v>
      </c>
      <c r="K73">
        <f t="shared" si="24"/>
        <v>339</v>
      </c>
      <c r="L73">
        <f t="shared" si="24"/>
        <v>375</v>
      </c>
      <c r="M73" s="14"/>
      <c r="N73" s="5">
        <f>I73*100/B48</f>
        <v>1.7503709928304518</v>
      </c>
      <c r="O73" s="5">
        <f t="shared" ref="O73:Q73" si="29">J73*100/C48</f>
        <v>1.1797803793447681</v>
      </c>
      <c r="P73" s="5">
        <f t="shared" si="29"/>
        <v>0.73678033513724983</v>
      </c>
      <c r="Q73" s="5">
        <f t="shared" si="29"/>
        <v>0.99702222694884612</v>
      </c>
    </row>
    <row r="74" spans="1:17">
      <c r="H74" s="6" t="s">
        <v>73</v>
      </c>
      <c r="I74">
        <f t="shared" si="24"/>
        <v>255</v>
      </c>
      <c r="J74">
        <f t="shared" si="24"/>
        <v>53</v>
      </c>
      <c r="K74">
        <f t="shared" si="24"/>
        <v>30</v>
      </c>
      <c r="L74">
        <f t="shared" si="24"/>
        <v>8</v>
      </c>
      <c r="M74" s="14"/>
      <c r="N74" s="5">
        <f>I74*100/B48</f>
        <v>0.4559189000733046</v>
      </c>
      <c r="O74" s="5">
        <f t="shared" ref="O74:Q74" si="30">J74*100/C48</f>
        <v>0.12024684635629368</v>
      </c>
      <c r="P74" s="5">
        <f t="shared" si="30"/>
        <v>6.5201799569668123E-2</v>
      </c>
      <c r="Q74" s="5">
        <f t="shared" si="30"/>
        <v>2.1269807508242051E-2</v>
      </c>
    </row>
    <row r="75" spans="1:17">
      <c r="A75" t="s">
        <v>60</v>
      </c>
      <c r="B75">
        <f>F48</f>
        <v>-18319</v>
      </c>
      <c r="C75" s="5">
        <f>B75*100/B48</f>
        <v>-32.752856197815163</v>
      </c>
      <c r="H75" s="6" t="s">
        <v>74</v>
      </c>
      <c r="I75">
        <f t="shared" si="24"/>
        <v>531</v>
      </c>
      <c r="J75">
        <f t="shared" si="24"/>
        <v>161</v>
      </c>
      <c r="K75">
        <f t="shared" si="24"/>
        <v>127</v>
      </c>
      <c r="L75">
        <f t="shared" si="24"/>
        <v>52</v>
      </c>
      <c r="M75" s="14"/>
      <c r="N75" s="5">
        <f>I75*100/B48</f>
        <v>0.94938406250558727</v>
      </c>
      <c r="O75" s="5">
        <f t="shared" ref="O75:Q75" si="31">J75*100/C48</f>
        <v>0.36527815591251472</v>
      </c>
      <c r="P75" s="5">
        <f t="shared" si="31"/>
        <v>0.27602095151159506</v>
      </c>
      <c r="Q75" s="5">
        <f t="shared" si="31"/>
        <v>0.13825374880357333</v>
      </c>
    </row>
    <row r="76" spans="1:17">
      <c r="H76" s="6" t="s">
        <v>75</v>
      </c>
      <c r="I76">
        <f t="shared" si="24"/>
        <v>15234</v>
      </c>
      <c r="J76">
        <f t="shared" si="24"/>
        <v>12934</v>
      </c>
      <c r="K76">
        <f t="shared" si="24"/>
        <v>13354</v>
      </c>
      <c r="L76">
        <f t="shared" si="24"/>
        <v>10669</v>
      </c>
      <c r="M76" s="14"/>
      <c r="N76" s="5">
        <f>I76*100/B48</f>
        <v>27.237131465555773</v>
      </c>
      <c r="O76" s="5">
        <f t="shared" ref="O76:Q76" si="32">J76*100/C48</f>
        <v>29.34476812777929</v>
      </c>
      <c r="P76" s="5">
        <f t="shared" si="32"/>
        <v>29.023494381778271</v>
      </c>
      <c r="Q76" s="5">
        <f t="shared" si="32"/>
        <v>28.365947038179304</v>
      </c>
    </row>
    <row r="77" spans="1:17">
      <c r="A77" t="s">
        <v>61</v>
      </c>
      <c r="B77">
        <v>2023</v>
      </c>
      <c r="C77">
        <v>2024</v>
      </c>
      <c r="D77">
        <v>2025</v>
      </c>
      <c r="E77">
        <v>2026</v>
      </c>
    </row>
    <row r="78" spans="1:17">
      <c r="A78" t="s">
        <v>62</v>
      </c>
      <c r="B78">
        <f>B5+B14+B25+B36</f>
        <v>0</v>
      </c>
      <c r="C78">
        <f>C5+C14+C25+C36</f>
        <v>0</v>
      </c>
      <c r="D78">
        <f>D5+D14+D25+D36</f>
        <v>0</v>
      </c>
      <c r="E78">
        <f>E5+E14+E25+E36</f>
        <v>0</v>
      </c>
      <c r="H78" s="10" t="s">
        <v>88</v>
      </c>
      <c r="I78" s="10">
        <f>SUM(I68:I76)</f>
        <v>19088</v>
      </c>
      <c r="J78" s="10">
        <f t="shared" ref="J78:Q78" si="33">SUM(J68:J76)</f>
        <v>14932</v>
      </c>
      <c r="K78" s="10">
        <f t="shared" si="33"/>
        <v>15005</v>
      </c>
      <c r="L78" s="10">
        <f t="shared" si="33"/>
        <v>12190</v>
      </c>
      <c r="M78" s="10"/>
      <c r="N78" s="11">
        <f t="shared" si="33"/>
        <v>34.127764567055834</v>
      </c>
      <c r="O78" s="11">
        <f t="shared" si="33"/>
        <v>33.877847354569383</v>
      </c>
      <c r="P78" s="11">
        <f t="shared" si="33"/>
        <v>32.611766751429009</v>
      </c>
      <c r="Q78" s="11">
        <f t="shared" si="33"/>
        <v>32.409869190683821</v>
      </c>
    </row>
    <row r="79" spans="1:17">
      <c r="A79" t="s">
        <v>63</v>
      </c>
      <c r="B79">
        <f>B78*100/B48</f>
        <v>0</v>
      </c>
      <c r="C79">
        <f>C78*100/C48</f>
        <v>0</v>
      </c>
      <c r="D79">
        <f>D78*100/D48</f>
        <v>0</v>
      </c>
      <c r="E79">
        <f>E78*100/E48</f>
        <v>0</v>
      </c>
    </row>
    <row r="81" spans="1:5">
      <c r="A81" t="s">
        <v>64</v>
      </c>
      <c r="B81">
        <v>2023</v>
      </c>
      <c r="C81">
        <v>2024</v>
      </c>
      <c r="D81">
        <v>2025</v>
      </c>
      <c r="E81">
        <v>2026</v>
      </c>
    </row>
    <row r="82" spans="1:5">
      <c r="A82" t="s">
        <v>62</v>
      </c>
      <c r="B82">
        <f>(B6+B15+B26+B37)</f>
        <v>5554</v>
      </c>
      <c r="C82">
        <f>(C6+C15+C26+C37)</f>
        <v>4010</v>
      </c>
      <c r="D82">
        <f>(D6+D15+D26+D37)</f>
        <v>3482</v>
      </c>
      <c r="E82">
        <f>(E6+E15+E26+E37)</f>
        <v>2827</v>
      </c>
    </row>
    <row r="83" spans="1:5">
      <c r="A83" t="s">
        <v>63</v>
      </c>
      <c r="B83" s="5">
        <f>B82*100/B48</f>
        <v>9.9300924353220932</v>
      </c>
      <c r="C83" s="5">
        <f>C82*100/C48</f>
        <v>9.0979217714856162</v>
      </c>
      <c r="D83" s="5">
        <f>D82*100/D48</f>
        <v>7.5677555367194804</v>
      </c>
      <c r="E83" s="5">
        <f>E82*100/E48</f>
        <v>7.5162182282250347</v>
      </c>
    </row>
    <row r="85" spans="1:5">
      <c r="A85" t="s">
        <v>65</v>
      </c>
      <c r="B85">
        <v>2023</v>
      </c>
      <c r="C85">
        <v>2024</v>
      </c>
      <c r="D85">
        <v>2025</v>
      </c>
      <c r="E85">
        <v>2026</v>
      </c>
    </row>
    <row r="86" spans="1:5">
      <c r="A86" t="s">
        <v>62</v>
      </c>
      <c r="B86">
        <f>B7+B16+B27+B38</f>
        <v>24923</v>
      </c>
      <c r="C86">
        <f>C7+C16+C27+C38</f>
        <v>19769</v>
      </c>
      <c r="D86">
        <f>D7+D16+D27+D38</f>
        <v>19243</v>
      </c>
      <c r="E86">
        <f>E7+E16+E27+E38</f>
        <v>16064</v>
      </c>
    </row>
    <row r="87" spans="1:5">
      <c r="A87" t="s">
        <v>63</v>
      </c>
      <c r="B87" s="5">
        <f>B86*100/B48</f>
        <v>44.560261751086159</v>
      </c>
      <c r="C87" s="5">
        <f>C86*100/C48</f>
        <v>44.852073690897541</v>
      </c>
      <c r="D87" s="5">
        <f>D86*100/D48</f>
        <v>41.822607637304124</v>
      </c>
      <c r="E87" s="5">
        <f>E86*100/E48</f>
        <v>42.709773476550041</v>
      </c>
    </row>
    <row r="89" spans="1:5">
      <c r="A89" t="s">
        <v>66</v>
      </c>
      <c r="B89">
        <v>2023</v>
      </c>
      <c r="C89">
        <v>2024</v>
      </c>
      <c r="D89">
        <v>2025</v>
      </c>
      <c r="E89">
        <v>2026</v>
      </c>
    </row>
    <row r="90" spans="1:5">
      <c r="A90" t="s">
        <v>62</v>
      </c>
      <c r="B90">
        <f>B8+B17+B28+B39</f>
        <v>25454</v>
      </c>
      <c r="C90">
        <f>C8+C17+C28+C39</f>
        <v>20297</v>
      </c>
      <c r="D90">
        <f>D8+D17+D28+D39</f>
        <v>23286</v>
      </c>
      <c r="E90">
        <f>E8+E17+E28+E39</f>
        <v>18721</v>
      </c>
    </row>
    <row r="91" spans="1:5">
      <c r="A91" t="s">
        <v>63</v>
      </c>
      <c r="B91" s="5">
        <f>B90*100/B48</f>
        <v>45.509645813591746</v>
      </c>
      <c r="C91" s="5">
        <f>C90*100/C48</f>
        <v>46.050004537616843</v>
      </c>
      <c r="D91" s="5">
        <f>D90*100/D48</f>
        <v>50.609636825976395</v>
      </c>
      <c r="E91" s="5">
        <f>E90*100/E48</f>
        <v>49.774008295224931</v>
      </c>
    </row>
  </sheetData>
  <mergeCells count="4">
    <mergeCell ref="A1:F1"/>
    <mergeCell ref="H1:M1"/>
    <mergeCell ref="M51:M58"/>
    <mergeCell ref="M67:M76"/>
  </mergeCells>
  <conditionalFormatting sqref="B71:C73">
    <cfRule type="cellIs" dxfId="1445" priority="5" operator="lessThan">
      <formula>0</formula>
    </cfRule>
    <cfRule type="cellIs" dxfId="1444" priority="6" operator="greaterThan">
      <formula>0</formula>
    </cfRule>
  </conditionalFormatting>
  <conditionalFormatting sqref="B75:C75">
    <cfRule type="cellIs" dxfId="1443" priority="1" operator="lessThan">
      <formula>0</formula>
    </cfRule>
    <cfRule type="cellIs" dxfId="1442" priority="2" operator="greaterThan">
      <formula>0</formula>
    </cfRule>
  </conditionalFormatting>
  <conditionalFormatting sqref="C9">
    <cfRule type="cellIs" dxfId="1441" priority="68" operator="greaterThan">
      <formula>$B$9</formula>
    </cfRule>
    <cfRule type="cellIs" dxfId="1440" priority="67" operator="lessThan">
      <formula>$B$9</formula>
    </cfRule>
  </conditionalFormatting>
  <conditionalFormatting sqref="C18">
    <cfRule type="cellIs" dxfId="1439" priority="62" operator="greaterThan">
      <formula>$B$9</formula>
    </cfRule>
    <cfRule type="cellIs" dxfId="1438" priority="61" operator="lessThan">
      <formula>$B$9</formula>
    </cfRule>
    <cfRule type="cellIs" dxfId="1437" priority="60" operator="greaterThan">
      <formula>$B$18</formula>
    </cfRule>
    <cfRule type="cellIs" dxfId="1436" priority="59" operator="lessThan">
      <formula>$B$18</formula>
    </cfRule>
  </conditionalFormatting>
  <conditionalFormatting sqref="C20">
    <cfRule type="cellIs" dxfId="1435" priority="22" operator="lessThan">
      <formula>$B$20</formula>
    </cfRule>
    <cfRule type="cellIs" dxfId="1434" priority="23" operator="greaterThan">
      <formula>$B$20</formula>
    </cfRule>
  </conditionalFormatting>
  <conditionalFormatting sqref="C29">
    <cfRule type="cellIs" dxfId="1433" priority="52" operator="greaterThan">
      <formula>$B$29</formula>
    </cfRule>
    <cfRule type="cellIs" dxfId="1432" priority="51" operator="lessThan">
      <formula>$B$29</formula>
    </cfRule>
  </conditionalFormatting>
  <conditionalFormatting sqref="C40">
    <cfRule type="cellIs" dxfId="1431" priority="46" operator="greaterThan">
      <formula>$B$40</formula>
    </cfRule>
    <cfRule type="cellIs" dxfId="1430" priority="45" operator="lessThan">
      <formula>$B$40</formula>
    </cfRule>
  </conditionalFormatting>
  <conditionalFormatting sqref="C42">
    <cfRule type="cellIs" dxfId="1429" priority="11" operator="lessThan">
      <formula>$B$42</formula>
    </cfRule>
    <cfRule type="cellIs" dxfId="1428" priority="12" operator="greaterThan">
      <formula>$B$42</formula>
    </cfRule>
  </conditionalFormatting>
  <conditionalFormatting sqref="C48">
    <cfRule type="cellIs" dxfId="1427" priority="30" operator="lessThan">
      <formula>$B$48</formula>
    </cfRule>
    <cfRule type="cellIs" dxfId="1426" priority="31" operator="greaterThan">
      <formula>$B$48</formula>
    </cfRule>
  </conditionalFormatting>
  <conditionalFormatting sqref="D9">
    <cfRule type="cellIs" dxfId="1425" priority="66" operator="greaterThan">
      <formula>$C$9</formula>
    </cfRule>
    <cfRule type="cellIs" dxfId="1424" priority="65" operator="lessThan">
      <formula>$C$9</formula>
    </cfRule>
  </conditionalFormatting>
  <conditionalFormatting sqref="D18">
    <cfRule type="cellIs" dxfId="1423" priority="39" operator="lessThan">
      <formula>$C$18</formula>
    </cfRule>
    <cfRule type="cellIs" dxfId="1422" priority="40" operator="greaterThan">
      <formula>$C$18</formula>
    </cfRule>
  </conditionalFormatting>
  <conditionalFormatting sqref="D20">
    <cfRule type="cellIs" dxfId="1421" priority="21" operator="greaterThan">
      <formula>$C$20</formula>
    </cfRule>
    <cfRule type="cellIs" dxfId="1420" priority="20" operator="lessThan">
      <formula>$C$20</formula>
    </cfRule>
  </conditionalFormatting>
  <conditionalFormatting sqref="D29">
    <cfRule type="cellIs" dxfId="1419" priority="49" operator="lessThan">
      <formula>$C$29</formula>
    </cfRule>
    <cfRule type="cellIs" dxfId="1418" priority="50" operator="greaterThan">
      <formula>$C$29</formula>
    </cfRule>
  </conditionalFormatting>
  <conditionalFormatting sqref="D40">
    <cfRule type="cellIs" dxfId="1417" priority="43" operator="lessThan">
      <formula>$C$40</formula>
    </cfRule>
    <cfRule type="cellIs" dxfId="1416" priority="44" operator="greaterThan">
      <formula>$C$40</formula>
    </cfRule>
  </conditionalFormatting>
  <conditionalFormatting sqref="D42">
    <cfRule type="cellIs" dxfId="1415" priority="9" operator="lessThan">
      <formula>$C$42</formula>
    </cfRule>
    <cfRule type="cellIs" dxfId="1414" priority="10" operator="greaterThan">
      <formula>$C$42</formula>
    </cfRule>
  </conditionalFormatting>
  <conditionalFormatting sqref="D48">
    <cfRule type="cellIs" dxfId="1413" priority="28" operator="lessThan">
      <formula>$C$48</formula>
    </cfRule>
    <cfRule type="cellIs" dxfId="1412" priority="29" operator="greaterThan">
      <formula>$C$48</formula>
    </cfRule>
  </conditionalFormatting>
  <conditionalFormatting sqref="E9">
    <cfRule type="cellIs" dxfId="1411" priority="63" operator="lessThan">
      <formula>$D$9</formula>
    </cfRule>
    <cfRule type="cellIs" dxfId="1410" priority="64" operator="greaterThan">
      <formula>$D$9</formula>
    </cfRule>
  </conditionalFormatting>
  <conditionalFormatting sqref="E18">
    <cfRule type="cellIs" dxfId="1409" priority="38" operator="greaterThan">
      <formula>$D$18</formula>
    </cfRule>
    <cfRule type="cellIs" dxfId="1408" priority="37" operator="lessThan">
      <formula>$D$18</formula>
    </cfRule>
  </conditionalFormatting>
  <conditionalFormatting sqref="E20">
    <cfRule type="cellIs" dxfId="1407" priority="19" operator="greaterThan">
      <formula>$D$20</formula>
    </cfRule>
    <cfRule type="cellIs" dxfId="1406" priority="18" operator="lessThan">
      <formula>$D$20</formula>
    </cfRule>
  </conditionalFormatting>
  <conditionalFormatting sqref="E29">
    <cfRule type="cellIs" dxfId="1405" priority="47" operator="lessThan">
      <formula>$D$29</formula>
    </cfRule>
    <cfRule type="cellIs" dxfId="1404" priority="48" operator="greaterThan">
      <formula>$D$29</formula>
    </cfRule>
  </conditionalFormatting>
  <conditionalFormatting sqref="E40">
    <cfRule type="cellIs" dxfId="1403" priority="41" operator="lessThan">
      <formula>$D$40</formula>
    </cfRule>
    <cfRule type="cellIs" dxfId="1402" priority="42" operator="greaterThan">
      <formula>$D$40</formula>
    </cfRule>
  </conditionalFormatting>
  <conditionalFormatting sqref="E42">
    <cfRule type="cellIs" dxfId="1401" priority="8" operator="greaterThan">
      <formula>$D$42</formula>
    </cfRule>
    <cfRule type="cellIs" dxfId="1400" priority="7" operator="lessThan">
      <formula>$D$42</formula>
    </cfRule>
  </conditionalFormatting>
  <conditionalFormatting sqref="E48">
    <cfRule type="cellIs" dxfId="1399" priority="27" operator="greaterThan">
      <formula>$D$48</formula>
    </cfRule>
    <cfRule type="cellIs" dxfId="1398" priority="26" operator="lessThan">
      <formula>$D$48</formula>
    </cfRule>
  </conditionalFormatting>
  <conditionalFormatting sqref="F5:F9">
    <cfRule type="cellIs" dxfId="1397" priority="69" operator="greaterThan">
      <formula>0</formula>
    </cfRule>
    <cfRule type="cellIs" dxfId="1396" priority="70" operator="lessThan">
      <formula>0</formula>
    </cfRule>
  </conditionalFormatting>
  <conditionalFormatting sqref="F6:F9">
    <cfRule type="cellIs" dxfId="1395" priority="58" operator="lessThan">
      <formula>0</formula>
    </cfRule>
  </conditionalFormatting>
  <conditionalFormatting sqref="F14:F18">
    <cfRule type="cellIs" dxfId="1394" priority="74" operator="lessThan">
      <formula>0</formula>
    </cfRule>
    <cfRule type="cellIs" dxfId="1393" priority="73" operator="greaterThan">
      <formula>0</formula>
    </cfRule>
  </conditionalFormatting>
  <conditionalFormatting sqref="F15:F18">
    <cfRule type="cellIs" dxfId="1392" priority="57" operator="lessThan">
      <formula>0</formula>
    </cfRule>
  </conditionalFormatting>
  <conditionalFormatting sqref="F20">
    <cfRule type="cellIs" dxfId="1391" priority="17" operator="greaterThan">
      <formula>0</formula>
    </cfRule>
    <cfRule type="cellIs" dxfId="1390" priority="16" operator="lessThan">
      <formula>0</formula>
    </cfRule>
  </conditionalFormatting>
  <conditionalFormatting sqref="F25:F29">
    <cfRule type="cellIs" dxfId="1389" priority="55" operator="greaterThan">
      <formula>0</formula>
    </cfRule>
    <cfRule type="cellIs" dxfId="1388" priority="56" operator="lessThan">
      <formula>0</formula>
    </cfRule>
  </conditionalFormatting>
  <conditionalFormatting sqref="F26:F29">
    <cfRule type="cellIs" dxfId="1387" priority="54" operator="lessThan">
      <formula>0</formula>
    </cfRule>
  </conditionalFormatting>
  <conditionalFormatting sqref="F36:F40">
    <cfRule type="cellIs" dxfId="1386" priority="35" operator="greaterThan">
      <formula>0</formula>
    </cfRule>
    <cfRule type="cellIs" dxfId="1385" priority="36" operator="lessThan">
      <formula>0</formula>
    </cfRule>
  </conditionalFormatting>
  <conditionalFormatting sqref="F37:F40">
    <cfRule type="cellIs" dxfId="1384" priority="34" operator="lessThan">
      <formula>0</formula>
    </cfRule>
  </conditionalFormatting>
  <conditionalFormatting sqref="F42">
    <cfRule type="cellIs" dxfId="1383" priority="13" operator="lessThan">
      <formula>0</formula>
    </cfRule>
    <cfRule type="cellIs" dxfId="1382" priority="14" operator="greaterThan">
      <formula>0</formula>
    </cfRule>
    <cfRule type="cellIs" dxfId="1381" priority="15" operator="lessThan">
      <formula>0</formula>
    </cfRule>
  </conditionalFormatting>
  <conditionalFormatting sqref="F48">
    <cfRule type="cellIs" dxfId="1380" priority="33" operator="lessThan">
      <formula>0</formula>
    </cfRule>
  </conditionalFormatting>
  <conditionalFormatting sqref="F48 F50:F52">
    <cfRule type="cellIs" dxfId="1379" priority="32" operator="greaterThan">
      <formula>0</formula>
    </cfRule>
  </conditionalFormatting>
  <conditionalFormatting sqref="F50:F52">
    <cfRule type="cellIs" dxfId="1378" priority="72" operator="less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21B2-3854-4E7E-806E-CF1B29367C2B}">
  <dimension ref="A1:Q78"/>
  <sheetViews>
    <sheetView topLeftCell="A22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105</v>
      </c>
      <c r="B1" s="12"/>
      <c r="C1" s="12"/>
      <c r="D1" s="12"/>
      <c r="E1" s="12"/>
      <c r="F1" s="12"/>
      <c r="H1" s="12" t="s">
        <v>106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138</v>
      </c>
      <c r="C7">
        <v>32</v>
      </c>
      <c r="E7">
        <v>12</v>
      </c>
      <c r="F7">
        <f t="shared" si="0"/>
        <v>-126</v>
      </c>
      <c r="H7" t="s">
        <v>21</v>
      </c>
      <c r="M7">
        <f t="shared" si="1"/>
        <v>0</v>
      </c>
    </row>
    <row r="8" spans="1:13">
      <c r="A8" t="s">
        <v>6</v>
      </c>
      <c r="B8">
        <v>259</v>
      </c>
      <c r="C8">
        <v>221</v>
      </c>
      <c r="D8">
        <v>205</v>
      </c>
      <c r="E8">
        <v>66</v>
      </c>
      <c r="F8">
        <f t="shared" si="0"/>
        <v>-193</v>
      </c>
      <c r="H8" t="s">
        <v>23</v>
      </c>
      <c r="I8">
        <v>24</v>
      </c>
      <c r="J8">
        <v>4</v>
      </c>
      <c r="M8">
        <f t="shared" si="1"/>
        <v>-24</v>
      </c>
    </row>
    <row r="9" spans="1:13">
      <c r="A9" t="s">
        <v>22</v>
      </c>
      <c r="B9">
        <f>SUM(B5:B8)</f>
        <v>397</v>
      </c>
      <c r="C9">
        <f>SUM(C5:C8)</f>
        <v>253</v>
      </c>
      <c r="D9">
        <f>SUM(D5:D8)</f>
        <v>205</v>
      </c>
      <c r="E9">
        <f>SUM(E5:E8)</f>
        <v>78</v>
      </c>
      <c r="F9">
        <f t="shared" si="0"/>
        <v>-319</v>
      </c>
      <c r="H9" t="s">
        <v>24</v>
      </c>
      <c r="I9">
        <v>50</v>
      </c>
      <c r="J9">
        <v>12</v>
      </c>
      <c r="K9">
        <v>8</v>
      </c>
      <c r="L9">
        <v>17</v>
      </c>
      <c r="M9">
        <f t="shared" si="1"/>
        <v>-33</v>
      </c>
    </row>
    <row r="10" spans="1:13">
      <c r="H10" t="s">
        <v>25</v>
      </c>
      <c r="I10">
        <v>85</v>
      </c>
      <c r="J10">
        <v>20</v>
      </c>
      <c r="K10">
        <v>22</v>
      </c>
      <c r="L10">
        <v>6</v>
      </c>
      <c r="M10">
        <f t="shared" si="1"/>
        <v>-79</v>
      </c>
    </row>
    <row r="11" spans="1:13">
      <c r="H11" t="s">
        <v>26</v>
      </c>
      <c r="I11">
        <v>238</v>
      </c>
      <c r="J11">
        <v>217</v>
      </c>
      <c r="K11">
        <v>175</v>
      </c>
      <c r="L11">
        <v>55</v>
      </c>
      <c r="M11">
        <f t="shared" si="1"/>
        <v>-183</v>
      </c>
    </row>
    <row r="12" spans="1:13">
      <c r="H12" t="s">
        <v>22</v>
      </c>
      <c r="I12">
        <f>SUM(I5:I11)</f>
        <v>397</v>
      </c>
      <c r="J12">
        <f t="shared" ref="J12:L12" si="2">SUM(J5:J11)</f>
        <v>253</v>
      </c>
      <c r="K12">
        <f t="shared" si="2"/>
        <v>205</v>
      </c>
      <c r="L12">
        <f t="shared" si="2"/>
        <v>78</v>
      </c>
      <c r="M12">
        <f t="shared" si="1"/>
        <v>-319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84</v>
      </c>
      <c r="C16">
        <v>23</v>
      </c>
      <c r="E16">
        <v>2</v>
      </c>
      <c r="F16">
        <f t="shared" si="3"/>
        <v>-82</v>
      </c>
      <c r="H16" t="s">
        <v>29</v>
      </c>
      <c r="M16">
        <f t="shared" si="4"/>
        <v>0</v>
      </c>
    </row>
    <row r="17" spans="1:13">
      <c r="A17" t="s">
        <v>10</v>
      </c>
      <c r="B17">
        <v>301</v>
      </c>
      <c r="C17">
        <v>185</v>
      </c>
      <c r="D17">
        <v>207</v>
      </c>
      <c r="E17">
        <v>98</v>
      </c>
      <c r="F17">
        <f t="shared" si="3"/>
        <v>-203</v>
      </c>
      <c r="H17" t="s">
        <v>30</v>
      </c>
      <c r="I17">
        <v>12</v>
      </c>
      <c r="L17">
        <v>2</v>
      </c>
      <c r="M17">
        <f t="shared" si="4"/>
        <v>-10</v>
      </c>
    </row>
    <row r="18" spans="1:13">
      <c r="A18" t="s">
        <v>22</v>
      </c>
      <c r="B18">
        <f>SUM(B14:B17)</f>
        <v>385</v>
      </c>
      <c r="C18">
        <f t="shared" ref="C18:F18" si="5">SUM(C14:C17)</f>
        <v>208</v>
      </c>
      <c r="D18" s="4">
        <f t="shared" si="5"/>
        <v>207</v>
      </c>
      <c r="E18" s="4">
        <f t="shared" si="5"/>
        <v>100</v>
      </c>
      <c r="F18" s="4">
        <f t="shared" si="5"/>
        <v>-285</v>
      </c>
      <c r="H18" t="s">
        <v>31</v>
      </c>
      <c r="I18">
        <v>35</v>
      </c>
      <c r="J18">
        <v>14</v>
      </c>
      <c r="M18">
        <f t="shared" si="4"/>
        <v>-35</v>
      </c>
    </row>
    <row r="19" spans="1:13">
      <c r="H19" t="s">
        <v>32</v>
      </c>
      <c r="I19">
        <v>71</v>
      </c>
      <c r="J19">
        <v>23</v>
      </c>
      <c r="K19">
        <v>15</v>
      </c>
      <c r="L19">
        <v>5</v>
      </c>
      <c r="M19">
        <f t="shared" si="4"/>
        <v>-66</v>
      </c>
    </row>
    <row r="20" spans="1:13">
      <c r="A20" t="s">
        <v>85</v>
      </c>
      <c r="B20">
        <f>B9+B18</f>
        <v>782</v>
      </c>
      <c r="C20">
        <f t="shared" ref="C20:F20" si="6">C9+C18</f>
        <v>461</v>
      </c>
      <c r="D20">
        <f t="shared" si="6"/>
        <v>412</v>
      </c>
      <c r="E20">
        <f t="shared" si="6"/>
        <v>178</v>
      </c>
      <c r="F20">
        <f t="shared" si="6"/>
        <v>-604</v>
      </c>
      <c r="H20" t="s">
        <v>33</v>
      </c>
      <c r="I20">
        <v>267</v>
      </c>
      <c r="J20">
        <v>171</v>
      </c>
      <c r="K20">
        <v>192</v>
      </c>
      <c r="L20">
        <v>93</v>
      </c>
      <c r="M20">
        <f t="shared" si="4"/>
        <v>-174</v>
      </c>
    </row>
    <row r="21" spans="1:13">
      <c r="F21" s="16">
        <f>F20*100/B20</f>
        <v>-77.237851662404097</v>
      </c>
      <c r="H21" t="s">
        <v>22</v>
      </c>
      <c r="I21">
        <f>SUM(I14:I20)</f>
        <v>385</v>
      </c>
      <c r="J21">
        <f t="shared" ref="J21:L21" si="7">SUM(J14:J20)</f>
        <v>208</v>
      </c>
      <c r="K21">
        <f t="shared" si="7"/>
        <v>207</v>
      </c>
      <c r="L21">
        <f t="shared" si="7"/>
        <v>100</v>
      </c>
      <c r="M21">
        <f t="shared" si="4"/>
        <v>-285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21</v>
      </c>
      <c r="J25">
        <v>18</v>
      </c>
      <c r="K25">
        <v>51</v>
      </c>
      <c r="L25">
        <v>35</v>
      </c>
      <c r="M25">
        <f>L25-I25</f>
        <v>14</v>
      </c>
    </row>
    <row r="26" spans="1:13">
      <c r="A26" t="s">
        <v>12</v>
      </c>
      <c r="B26">
        <v>203</v>
      </c>
      <c r="C26">
        <v>236</v>
      </c>
      <c r="D26">
        <v>262</v>
      </c>
      <c r="E26">
        <v>178</v>
      </c>
      <c r="F26">
        <f t="shared" ref="F26:F28" si="8">E26-B26</f>
        <v>-25</v>
      </c>
      <c r="H26" t="s">
        <v>35</v>
      </c>
      <c r="I26">
        <v>24</v>
      </c>
      <c r="J26">
        <v>26</v>
      </c>
      <c r="M26">
        <f t="shared" ref="M26:M34" si="9">L26-I26</f>
        <v>-24</v>
      </c>
    </row>
    <row r="27" spans="1:13">
      <c r="A27" t="s">
        <v>13</v>
      </c>
      <c r="B27">
        <v>177</v>
      </c>
      <c r="C27">
        <v>221</v>
      </c>
      <c r="D27">
        <v>216</v>
      </c>
      <c r="E27">
        <v>99</v>
      </c>
      <c r="F27">
        <f t="shared" si="8"/>
        <v>-78</v>
      </c>
      <c r="H27" t="s">
        <v>36</v>
      </c>
      <c r="M27">
        <f t="shared" si="9"/>
        <v>0</v>
      </c>
    </row>
    <row r="28" spans="1:13">
      <c r="A28" t="s">
        <v>14</v>
      </c>
      <c r="B28">
        <v>199</v>
      </c>
      <c r="C28">
        <v>213</v>
      </c>
      <c r="D28">
        <v>241</v>
      </c>
      <c r="E28">
        <v>126</v>
      </c>
      <c r="F28">
        <f t="shared" si="8"/>
        <v>-73</v>
      </c>
      <c r="H28" t="s">
        <v>37</v>
      </c>
      <c r="I28">
        <v>67</v>
      </c>
      <c r="J28">
        <v>62</v>
      </c>
      <c r="K28">
        <v>134</v>
      </c>
      <c r="L28">
        <v>63</v>
      </c>
      <c r="M28">
        <f t="shared" si="9"/>
        <v>-4</v>
      </c>
    </row>
    <row r="29" spans="1:13">
      <c r="A29" t="s">
        <v>22</v>
      </c>
      <c r="B29">
        <f>SUM(B25:B28)</f>
        <v>579</v>
      </c>
      <c r="C29">
        <f>SUM(C25:C28)</f>
        <v>670</v>
      </c>
      <c r="D29">
        <f>SUM(D25:D28)</f>
        <v>719</v>
      </c>
      <c r="E29">
        <f>SUM(E25:E28)</f>
        <v>403</v>
      </c>
      <c r="F29" s="4">
        <f>SUM(F25:F28)</f>
        <v>-176</v>
      </c>
      <c r="H29" t="s">
        <v>38</v>
      </c>
      <c r="J29">
        <v>6</v>
      </c>
      <c r="M29">
        <f t="shared" si="9"/>
        <v>0</v>
      </c>
    </row>
    <row r="30" spans="1:13">
      <c r="H30" t="s">
        <v>39</v>
      </c>
      <c r="I30">
        <v>91</v>
      </c>
      <c r="J30">
        <v>130</v>
      </c>
      <c r="K30">
        <v>77</v>
      </c>
      <c r="L30">
        <v>80</v>
      </c>
      <c r="M30">
        <f t="shared" si="9"/>
        <v>-11</v>
      </c>
    </row>
    <row r="31" spans="1:13">
      <c r="H31" t="s">
        <v>40</v>
      </c>
      <c r="I31">
        <v>10</v>
      </c>
      <c r="M31">
        <f t="shared" si="9"/>
        <v>-10</v>
      </c>
    </row>
    <row r="32" spans="1:13">
      <c r="H32" t="s">
        <v>41</v>
      </c>
      <c r="I32">
        <v>22</v>
      </c>
      <c r="M32">
        <f t="shared" si="9"/>
        <v>-22</v>
      </c>
    </row>
    <row r="33" spans="1:13">
      <c r="H33" t="s">
        <v>42</v>
      </c>
      <c r="I33">
        <v>344</v>
      </c>
      <c r="J33">
        <v>428</v>
      </c>
      <c r="K33">
        <v>457</v>
      </c>
      <c r="L33">
        <v>225</v>
      </c>
      <c r="M33">
        <f t="shared" si="9"/>
        <v>-119</v>
      </c>
    </row>
    <row r="34" spans="1:13">
      <c r="H34" t="s">
        <v>22</v>
      </c>
      <c r="I34">
        <f>SUM(I25:I33)</f>
        <v>579</v>
      </c>
      <c r="J34">
        <f t="shared" ref="J34:L34" si="10">SUM(J25:J33)</f>
        <v>670</v>
      </c>
      <c r="K34">
        <f t="shared" si="10"/>
        <v>719</v>
      </c>
      <c r="L34">
        <f t="shared" si="10"/>
        <v>403</v>
      </c>
      <c r="M34">
        <f t="shared" si="9"/>
        <v>-176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214</v>
      </c>
      <c r="C37">
        <v>207</v>
      </c>
      <c r="D37">
        <v>188</v>
      </c>
      <c r="E37">
        <v>149</v>
      </c>
      <c r="F37">
        <f t="shared" ref="F37:F39" si="11">E37-B37</f>
        <v>-65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57</v>
      </c>
      <c r="C38">
        <v>78</v>
      </c>
      <c r="D38">
        <v>68</v>
      </c>
      <c r="F38">
        <f t="shared" si="11"/>
        <v>-57</v>
      </c>
      <c r="H38" t="s">
        <v>45</v>
      </c>
      <c r="I38">
        <v>175</v>
      </c>
      <c r="J38">
        <v>166</v>
      </c>
      <c r="K38">
        <v>157</v>
      </c>
      <c r="L38">
        <v>139</v>
      </c>
      <c r="M38">
        <f t="shared" si="12"/>
        <v>-36</v>
      </c>
    </row>
    <row r="39" spans="1:13">
      <c r="A39" t="s">
        <v>18</v>
      </c>
      <c r="B39">
        <v>123</v>
      </c>
      <c r="C39">
        <v>183</v>
      </c>
      <c r="D39">
        <v>281</v>
      </c>
      <c r="E39">
        <v>131</v>
      </c>
      <c r="F39">
        <f t="shared" si="11"/>
        <v>8</v>
      </c>
      <c r="H39" t="s">
        <v>46</v>
      </c>
      <c r="I39">
        <v>39</v>
      </c>
      <c r="J39">
        <v>41</v>
      </c>
      <c r="K39">
        <v>31</v>
      </c>
      <c r="L39">
        <v>10</v>
      </c>
      <c r="M39">
        <f t="shared" si="12"/>
        <v>-29</v>
      </c>
    </row>
    <row r="40" spans="1:13">
      <c r="A40" t="s">
        <v>22</v>
      </c>
      <c r="B40">
        <f>SUM(B36:B39)</f>
        <v>394</v>
      </c>
      <c r="C40">
        <f>SUM(C36:C39)</f>
        <v>468</v>
      </c>
      <c r="D40">
        <f>SUM(D36:D39)</f>
        <v>537</v>
      </c>
      <c r="E40">
        <f>SUM(E36:E39)</f>
        <v>280</v>
      </c>
      <c r="F40" s="4">
        <f>SUM(F36:F39)</f>
        <v>-114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973</v>
      </c>
      <c r="C42">
        <f t="shared" ref="C42:E42" si="13">C29+C40</f>
        <v>1138</v>
      </c>
      <c r="D42">
        <f t="shared" si="13"/>
        <v>1256</v>
      </c>
      <c r="E42">
        <f t="shared" si="13"/>
        <v>683</v>
      </c>
      <c r="F42" s="4">
        <f>E42-B42</f>
        <v>-290</v>
      </c>
      <c r="H42" t="s">
        <v>49</v>
      </c>
      <c r="M42">
        <f t="shared" si="12"/>
        <v>0</v>
      </c>
    </row>
    <row r="43" spans="1:13">
      <c r="F43" s="16">
        <f>F42*100/B42</f>
        <v>-29.804727646454264</v>
      </c>
      <c r="H43" t="s">
        <v>50</v>
      </c>
      <c r="M43">
        <f t="shared" si="12"/>
        <v>0</v>
      </c>
    </row>
    <row r="44" spans="1:13">
      <c r="H44" t="s">
        <v>51</v>
      </c>
      <c r="I44">
        <v>180</v>
      </c>
      <c r="J44">
        <v>261</v>
      </c>
      <c r="K44">
        <v>349</v>
      </c>
      <c r="L44">
        <v>131</v>
      </c>
      <c r="M44">
        <f t="shared" si="12"/>
        <v>-49</v>
      </c>
    </row>
    <row r="45" spans="1:13">
      <c r="H45" t="s">
        <v>22</v>
      </c>
      <c r="I45">
        <f>SUM(I36:I44)</f>
        <v>394</v>
      </c>
      <c r="J45">
        <f>SUM(J36:J44)</f>
        <v>468</v>
      </c>
      <c r="K45">
        <f t="shared" ref="K45:L45" si="14">SUM(K36:K44)</f>
        <v>537</v>
      </c>
      <c r="L45">
        <f t="shared" si="14"/>
        <v>280</v>
      </c>
      <c r="M45">
        <f t="shared" si="12"/>
        <v>-114</v>
      </c>
    </row>
    <row r="48" spans="1:13">
      <c r="A48" t="s">
        <v>52</v>
      </c>
      <c r="B48">
        <f>B9+B18+B29+B40</f>
        <v>1755</v>
      </c>
      <c r="C48">
        <f t="shared" ref="C48:E48" si="15">C9+C18+C29+C40</f>
        <v>1599</v>
      </c>
      <c r="D48">
        <f t="shared" si="15"/>
        <v>1668</v>
      </c>
      <c r="E48">
        <f t="shared" si="15"/>
        <v>861</v>
      </c>
      <c r="F48">
        <f>E48-B48</f>
        <v>-894</v>
      </c>
      <c r="I48">
        <f>I12+I21+I34+I45</f>
        <v>1755</v>
      </c>
      <c r="J48">
        <f t="shared" ref="J48:M48" si="16">J12+J21+J34+J45</f>
        <v>1599</v>
      </c>
      <c r="K48">
        <f t="shared" si="16"/>
        <v>1668</v>
      </c>
      <c r="L48">
        <f t="shared" si="16"/>
        <v>861</v>
      </c>
      <c r="M48">
        <f t="shared" si="16"/>
        <v>-894</v>
      </c>
    </row>
    <row r="49" spans="6:17">
      <c r="F49" s="16">
        <f>F48*100/B48</f>
        <v>-50.940170940170937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6:17">
      <c r="H55" s="7" t="s">
        <v>81</v>
      </c>
      <c r="I55" s="8">
        <f>I8+I17</f>
        <v>36</v>
      </c>
      <c r="J55" s="8">
        <f t="shared" si="19"/>
        <v>4</v>
      </c>
      <c r="K55" s="8">
        <f t="shared" si="19"/>
        <v>0</v>
      </c>
      <c r="L55" s="8">
        <f t="shared" si="19"/>
        <v>2</v>
      </c>
      <c r="M55" s="13"/>
      <c r="N55" s="5">
        <f>I55*100/B48</f>
        <v>2.0512820512820511</v>
      </c>
      <c r="O55" s="5">
        <f t="shared" ref="O55:Q55" si="22">J55*100/C48</f>
        <v>0.25015634771732331</v>
      </c>
      <c r="P55" s="5">
        <f t="shared" si="22"/>
        <v>0</v>
      </c>
      <c r="Q55" s="5">
        <f t="shared" si="22"/>
        <v>0.23228803716608595</v>
      </c>
    </row>
    <row r="56" spans="6:17">
      <c r="H56" s="7" t="s">
        <v>82</v>
      </c>
      <c r="I56" s="8">
        <f t="shared" si="19"/>
        <v>85</v>
      </c>
      <c r="J56" s="8">
        <f t="shared" si="19"/>
        <v>26</v>
      </c>
      <c r="K56" s="8">
        <f t="shared" si="19"/>
        <v>8</v>
      </c>
      <c r="L56" s="8">
        <f t="shared" si="19"/>
        <v>17</v>
      </c>
      <c r="M56" s="13"/>
      <c r="N56" s="5">
        <f>I56*100/B48</f>
        <v>4.8433048433048436</v>
      </c>
      <c r="O56" s="5">
        <f t="shared" ref="O56:Q56" si="23">J56*100/C48</f>
        <v>1.6260162601626016</v>
      </c>
      <c r="P56" s="5">
        <f t="shared" si="23"/>
        <v>0.47961630695443647</v>
      </c>
      <c r="Q56" s="5">
        <f t="shared" si="23"/>
        <v>1.9744483159117305</v>
      </c>
    </row>
    <row r="57" spans="6:17">
      <c r="H57" s="7" t="s">
        <v>83</v>
      </c>
      <c r="I57" s="8">
        <f t="shared" si="19"/>
        <v>156</v>
      </c>
      <c r="J57" s="8">
        <f t="shared" si="19"/>
        <v>43</v>
      </c>
      <c r="K57" s="8">
        <f t="shared" si="19"/>
        <v>37</v>
      </c>
      <c r="L57" s="8">
        <f t="shared" si="19"/>
        <v>11</v>
      </c>
      <c r="M57" s="13"/>
      <c r="N57" s="5">
        <f>I57*100/B48</f>
        <v>8.8888888888888893</v>
      </c>
      <c r="O57" s="5">
        <f t="shared" ref="O57:Q57" si="24">J57*100/C48</f>
        <v>2.6891807379612258</v>
      </c>
      <c r="P57" s="5">
        <f t="shared" si="24"/>
        <v>2.2182254196642686</v>
      </c>
      <c r="Q57" s="5">
        <f t="shared" si="24"/>
        <v>1.2775842044134726</v>
      </c>
    </row>
    <row r="58" spans="6:17">
      <c r="H58" s="7" t="s">
        <v>84</v>
      </c>
      <c r="I58" s="8">
        <f t="shared" si="19"/>
        <v>505</v>
      </c>
      <c r="J58" s="8">
        <f t="shared" si="19"/>
        <v>388</v>
      </c>
      <c r="K58" s="8">
        <f t="shared" si="19"/>
        <v>367</v>
      </c>
      <c r="L58" s="8">
        <f t="shared" si="19"/>
        <v>148</v>
      </c>
      <c r="M58" s="13"/>
      <c r="N58" s="5">
        <f>I58*100/B48</f>
        <v>28.774928774928775</v>
      </c>
      <c r="O58" s="5">
        <f t="shared" ref="O58:Q58" si="25">J58*100/C48</f>
        <v>24.265165728580364</v>
      </c>
      <c r="P58" s="5">
        <f t="shared" si="25"/>
        <v>22.002398081534771</v>
      </c>
      <c r="Q58" s="5">
        <f t="shared" si="25"/>
        <v>17.189314750290361</v>
      </c>
    </row>
    <row r="60" spans="6:17">
      <c r="H60" t="s">
        <v>22</v>
      </c>
      <c r="I60">
        <f>SUM(I52:I58)</f>
        <v>782</v>
      </c>
      <c r="J60">
        <f t="shared" ref="J60:Q60" si="26">SUM(J52:J58)</f>
        <v>461</v>
      </c>
      <c r="K60">
        <f t="shared" si="26"/>
        <v>412</v>
      </c>
      <c r="L60">
        <f t="shared" si="26"/>
        <v>178</v>
      </c>
      <c r="N60" s="9">
        <f>SUM(N52:N58)</f>
        <v>44.558404558404561</v>
      </c>
      <c r="O60" s="5">
        <f t="shared" si="26"/>
        <v>28.830519074421517</v>
      </c>
      <c r="P60" s="5">
        <f t="shared" si="26"/>
        <v>24.700239808153476</v>
      </c>
      <c r="Q60" s="5">
        <f t="shared" si="26"/>
        <v>20.673635307781652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21</v>
      </c>
      <c r="J68">
        <f t="shared" ref="J68:L68" si="27">J25+J36</f>
        <v>18</v>
      </c>
      <c r="K68">
        <f t="shared" si="27"/>
        <v>51</v>
      </c>
      <c r="L68">
        <f t="shared" si="27"/>
        <v>35</v>
      </c>
      <c r="M68" s="14"/>
      <c r="N68" s="5">
        <f>I68*100/B48</f>
        <v>1.1965811965811965</v>
      </c>
      <c r="O68" s="5">
        <f t="shared" ref="O68:Q68" si="28">J68*100/C48</f>
        <v>1.125703564727955</v>
      </c>
      <c r="P68" s="5">
        <f t="shared" si="28"/>
        <v>3.0575539568345325</v>
      </c>
      <c r="Q68" s="5">
        <f t="shared" si="28"/>
        <v>4.0650406504065044</v>
      </c>
    </row>
    <row r="69" spans="8:17">
      <c r="H69" s="6" t="s">
        <v>68</v>
      </c>
      <c r="I69">
        <f t="shared" ref="I69:L76" si="29">I26+I37</f>
        <v>24</v>
      </c>
      <c r="J69">
        <f t="shared" si="29"/>
        <v>26</v>
      </c>
      <c r="K69">
        <f t="shared" si="29"/>
        <v>0</v>
      </c>
      <c r="L69">
        <f t="shared" si="29"/>
        <v>0</v>
      </c>
      <c r="M69" s="14"/>
      <c r="N69" s="5">
        <f>I69*100/B48</f>
        <v>1.3675213675213675</v>
      </c>
      <c r="O69" s="5">
        <f t="shared" ref="O69:Q69" si="30">J69*100/C48</f>
        <v>1.6260162601626016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175</v>
      </c>
      <c r="J70">
        <f t="shared" si="29"/>
        <v>166</v>
      </c>
      <c r="K70">
        <f t="shared" si="29"/>
        <v>157</v>
      </c>
      <c r="L70">
        <f t="shared" si="29"/>
        <v>139</v>
      </c>
      <c r="M70" s="14"/>
      <c r="N70" s="5">
        <f>I70*100/B48</f>
        <v>9.9715099715099722</v>
      </c>
      <c r="O70" s="5">
        <f t="shared" ref="O70:Q70" si="31">J70*100/C48</f>
        <v>10.381488430268918</v>
      </c>
      <c r="P70" s="5">
        <f t="shared" si="31"/>
        <v>9.4124700239808146</v>
      </c>
      <c r="Q70" s="5">
        <f t="shared" si="31"/>
        <v>16.144018583042975</v>
      </c>
    </row>
    <row r="71" spans="8:17">
      <c r="H71" s="6" t="s">
        <v>70</v>
      </c>
      <c r="I71">
        <f t="shared" si="29"/>
        <v>106</v>
      </c>
      <c r="J71">
        <f t="shared" si="29"/>
        <v>103</v>
      </c>
      <c r="K71">
        <f t="shared" si="29"/>
        <v>165</v>
      </c>
      <c r="L71">
        <f t="shared" si="29"/>
        <v>73</v>
      </c>
      <c r="M71" s="14"/>
      <c r="N71" s="5">
        <f>I71*100/B48</f>
        <v>6.0398860398860394</v>
      </c>
      <c r="O71" s="5">
        <f t="shared" ref="O71:Q71" si="32">J71*100/C48</f>
        <v>6.4415259537210758</v>
      </c>
      <c r="P71" s="5">
        <f t="shared" si="32"/>
        <v>9.8920863309352516</v>
      </c>
      <c r="Q71" s="5">
        <f t="shared" si="32"/>
        <v>8.4785133565621376</v>
      </c>
    </row>
    <row r="72" spans="8:17">
      <c r="H72" s="6" t="s">
        <v>71</v>
      </c>
      <c r="I72">
        <f t="shared" si="29"/>
        <v>0</v>
      </c>
      <c r="J72">
        <f t="shared" si="29"/>
        <v>6</v>
      </c>
      <c r="K72">
        <f t="shared" si="29"/>
        <v>0</v>
      </c>
      <c r="L72">
        <f t="shared" si="29"/>
        <v>0</v>
      </c>
      <c r="M72" s="14"/>
      <c r="N72" s="5">
        <f>I72*100/B48</f>
        <v>0</v>
      </c>
      <c r="O72" s="5">
        <f t="shared" ref="O72:Q72" si="33">J72*100/C48</f>
        <v>0.37523452157598497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91</v>
      </c>
      <c r="J73">
        <f t="shared" si="29"/>
        <v>130</v>
      </c>
      <c r="K73">
        <f t="shared" si="29"/>
        <v>77</v>
      </c>
      <c r="L73">
        <f t="shared" si="29"/>
        <v>80</v>
      </c>
      <c r="M73" s="14"/>
      <c r="N73" s="5">
        <f>I73*100/B48</f>
        <v>5.1851851851851851</v>
      </c>
      <c r="O73" s="5">
        <f t="shared" ref="O73:Q73" si="34">J73*100/C48</f>
        <v>8.1300813008130088</v>
      </c>
      <c r="P73" s="5">
        <f t="shared" si="34"/>
        <v>4.6163069544364506</v>
      </c>
      <c r="Q73" s="5">
        <f t="shared" si="34"/>
        <v>9.2915214866434379</v>
      </c>
    </row>
    <row r="74" spans="8:17">
      <c r="H74" s="6" t="s">
        <v>73</v>
      </c>
      <c r="I74">
        <f t="shared" si="29"/>
        <v>10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0.56980056980056981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22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1.2535612535612535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524</v>
      </c>
      <c r="J76">
        <f t="shared" si="29"/>
        <v>689</v>
      </c>
      <c r="K76">
        <f t="shared" si="29"/>
        <v>806</v>
      </c>
      <c r="L76">
        <f t="shared" si="29"/>
        <v>356</v>
      </c>
      <c r="M76" s="14"/>
      <c r="N76" s="5">
        <f>I76*100/B48</f>
        <v>29.857549857549859</v>
      </c>
      <c r="O76" s="5">
        <f t="shared" ref="O76:Q76" si="37">J76*100/C48</f>
        <v>43.08943089430894</v>
      </c>
      <c r="P76" s="5">
        <f t="shared" si="37"/>
        <v>48.321342925659472</v>
      </c>
      <c r="Q76" s="5">
        <f t="shared" si="37"/>
        <v>41.347270615563296</v>
      </c>
    </row>
    <row r="78" spans="8:17">
      <c r="H78" t="s">
        <v>88</v>
      </c>
      <c r="I78">
        <f>SUM(I68:I76)</f>
        <v>973</v>
      </c>
      <c r="J78">
        <f t="shared" ref="J78:Q78" si="38">SUM(J68:J76)</f>
        <v>1138</v>
      </c>
      <c r="K78">
        <f t="shared" si="38"/>
        <v>1256</v>
      </c>
      <c r="L78">
        <f t="shared" si="38"/>
        <v>683</v>
      </c>
      <c r="N78" s="5">
        <f t="shared" si="38"/>
        <v>55.441595441595446</v>
      </c>
      <c r="O78" s="5">
        <f t="shared" si="38"/>
        <v>71.169480925578483</v>
      </c>
      <c r="P78" s="5">
        <f t="shared" si="38"/>
        <v>75.299760191846516</v>
      </c>
      <c r="Q78" s="5">
        <f t="shared" si="38"/>
        <v>79.326364692218363</v>
      </c>
    </row>
  </sheetData>
  <mergeCells count="4">
    <mergeCell ref="A1:F1"/>
    <mergeCell ref="H1:M1"/>
    <mergeCell ref="M51:M58"/>
    <mergeCell ref="M67:M76"/>
  </mergeCells>
  <conditionalFormatting sqref="C9">
    <cfRule type="cellIs" dxfId="1096" priority="61" operator="greaterThan">
      <formula>$B$9</formula>
    </cfRule>
    <cfRule type="cellIs" dxfId="1095" priority="60" operator="lessThan">
      <formula>$B$9</formula>
    </cfRule>
  </conditionalFormatting>
  <conditionalFormatting sqref="C18">
    <cfRule type="cellIs" dxfId="1094" priority="55" operator="greaterThan">
      <formula>$B$9</formula>
    </cfRule>
    <cfRule type="cellIs" dxfId="1093" priority="54" operator="lessThan">
      <formula>$B$9</formula>
    </cfRule>
    <cfRule type="cellIs" dxfId="1092" priority="53" operator="greaterThan">
      <formula>$B$18</formula>
    </cfRule>
    <cfRule type="cellIs" dxfId="1091" priority="52" operator="lessThan">
      <formula>$B$18</formula>
    </cfRule>
  </conditionalFormatting>
  <conditionalFormatting sqref="C29">
    <cfRule type="cellIs" dxfId="1090" priority="1" operator="greaterThan">
      <formula>$B$29</formula>
    </cfRule>
  </conditionalFormatting>
  <conditionalFormatting sqref="C40">
    <cfRule type="cellIs" dxfId="1089" priority="38" operator="lessThan">
      <formula>$B$40</formula>
    </cfRule>
    <cfRule type="cellIs" dxfId="1088" priority="39" operator="greaterThan">
      <formula>$B$40</formula>
    </cfRule>
  </conditionalFormatting>
  <conditionalFormatting sqref="C42">
    <cfRule type="cellIs" dxfId="1087" priority="6" operator="lessThan">
      <formula>$B$42</formula>
    </cfRule>
    <cfRule type="cellIs" dxfId="1086" priority="7" operator="greaterThan">
      <formula>$B$42</formula>
    </cfRule>
  </conditionalFormatting>
  <conditionalFormatting sqref="C48">
    <cfRule type="cellIs" dxfId="1085" priority="24" operator="greaterThan">
      <formula>$B$48</formula>
    </cfRule>
    <cfRule type="cellIs" dxfId="1084" priority="23" operator="lessThan">
      <formula>$B$48</formula>
    </cfRule>
  </conditionalFormatting>
  <conditionalFormatting sqref="C20:F20">
    <cfRule type="cellIs" dxfId="1083" priority="11" operator="greaterThan">
      <formula>$B$20</formula>
    </cfRule>
  </conditionalFormatting>
  <conditionalFormatting sqref="D9">
    <cfRule type="cellIs" dxfId="1082" priority="58" operator="lessThan">
      <formula>$C$9</formula>
    </cfRule>
    <cfRule type="cellIs" dxfId="1081" priority="59" operator="greaterThan">
      <formula>$C$9</formula>
    </cfRule>
  </conditionalFormatting>
  <conditionalFormatting sqref="D29">
    <cfRule type="cellIs" dxfId="1080" priority="42" operator="lessThan">
      <formula>$C$29</formula>
    </cfRule>
    <cfRule type="cellIs" dxfId="1079" priority="43" operator="greaterThan">
      <formula>$C$29</formula>
    </cfRule>
  </conditionalFormatting>
  <conditionalFormatting sqref="D40">
    <cfRule type="cellIs" dxfId="1078" priority="36" operator="lessThan">
      <formula>$C$40</formula>
    </cfRule>
    <cfRule type="cellIs" dxfId="1077" priority="37" operator="greaterThan">
      <formula>$C$40</formula>
    </cfRule>
  </conditionalFormatting>
  <conditionalFormatting sqref="D42">
    <cfRule type="cellIs" dxfId="1076" priority="4" operator="lessThan">
      <formula>$C$42</formula>
    </cfRule>
    <cfRule type="cellIs" dxfId="1075" priority="5" operator="greaterThan">
      <formula>$C$42</formula>
    </cfRule>
  </conditionalFormatting>
  <conditionalFormatting sqref="D48">
    <cfRule type="cellIs" dxfId="1074" priority="22" operator="greaterThan">
      <formula>$C$48</formula>
    </cfRule>
    <cfRule type="cellIs" dxfId="1073" priority="21" operator="lessThan">
      <formula>$C$48</formula>
    </cfRule>
  </conditionalFormatting>
  <conditionalFormatting sqref="D18:E18">
    <cfRule type="cellIs" dxfId="1072" priority="32" operator="lessThan">
      <formula>$C$18</formula>
    </cfRule>
    <cfRule type="cellIs" dxfId="1071" priority="33" operator="greaterThan">
      <formula>$C$18</formula>
    </cfRule>
  </conditionalFormatting>
  <conditionalFormatting sqref="E9">
    <cfRule type="cellIs" dxfId="1070" priority="56" operator="lessThan">
      <formula>$D$9</formula>
    </cfRule>
    <cfRule type="cellIs" dxfId="1069" priority="57" operator="greaterThan">
      <formula>$D$9</formula>
    </cfRule>
  </conditionalFormatting>
  <conditionalFormatting sqref="E29">
    <cfRule type="cellIs" dxfId="1068" priority="40" operator="lessThan">
      <formula>$D$29</formula>
    </cfRule>
    <cfRule type="cellIs" dxfId="1067" priority="41" operator="greaterThan">
      <formula>$D$29</formula>
    </cfRule>
  </conditionalFormatting>
  <conditionalFormatting sqref="E40">
    <cfRule type="cellIs" dxfId="1066" priority="34" operator="lessThan">
      <formula>$D$40</formula>
    </cfRule>
    <cfRule type="cellIs" dxfId="1065" priority="35" operator="greaterThan">
      <formula>$D$40</formula>
    </cfRule>
  </conditionalFormatting>
  <conditionalFormatting sqref="E42">
    <cfRule type="cellIs" dxfId="1064" priority="2" operator="lessThan">
      <formula>$D$42</formula>
    </cfRule>
    <cfRule type="cellIs" dxfId="1063" priority="3" operator="greaterThan">
      <formula>$D$42</formula>
    </cfRule>
  </conditionalFormatting>
  <conditionalFormatting sqref="E48">
    <cfRule type="cellIs" dxfId="1062" priority="20" operator="greaterThan">
      <formula>$D$48</formula>
    </cfRule>
    <cfRule type="cellIs" dxfId="1061" priority="19" operator="lessThan">
      <formula>$D$48</formula>
    </cfRule>
  </conditionalFormatting>
  <conditionalFormatting sqref="F5:F9">
    <cfRule type="cellIs" dxfId="1060" priority="62" operator="greaterThan">
      <formula>0</formula>
    </cfRule>
    <cfRule type="cellIs" dxfId="1059" priority="63" operator="lessThan">
      <formula>0</formula>
    </cfRule>
  </conditionalFormatting>
  <conditionalFormatting sqref="F6:F9">
    <cfRule type="cellIs" dxfId="1058" priority="51" operator="lessThan">
      <formula>0</formula>
    </cfRule>
  </conditionalFormatting>
  <conditionalFormatting sqref="F14:F18">
    <cfRule type="cellIs" dxfId="1057" priority="66" operator="greaterThan">
      <formula>0</formula>
    </cfRule>
    <cfRule type="cellIs" dxfId="1056" priority="67" operator="lessThan">
      <formula>0</formula>
    </cfRule>
  </conditionalFormatting>
  <conditionalFormatting sqref="F15:F18">
    <cfRule type="cellIs" dxfId="1055" priority="50" operator="lessThan">
      <formula>0</formula>
    </cfRule>
  </conditionalFormatting>
  <conditionalFormatting sqref="F25:F29">
    <cfRule type="cellIs" dxfId="1054" priority="18" operator="lessThan">
      <formula>0</formula>
    </cfRule>
    <cfRule type="cellIs" dxfId="1053" priority="17" operator="greaterThan">
      <formula>0</formula>
    </cfRule>
  </conditionalFormatting>
  <conditionalFormatting sqref="F26:F29">
    <cfRule type="cellIs" dxfId="1052" priority="16" operator="lessThan">
      <formula>0</formula>
    </cfRule>
  </conditionalFormatting>
  <conditionalFormatting sqref="F36:F40">
    <cfRule type="cellIs" dxfId="1051" priority="29" operator="lessThan">
      <formula>0</formula>
    </cfRule>
    <cfRule type="cellIs" dxfId="1050" priority="28" operator="greaterThan">
      <formula>0</formula>
    </cfRule>
  </conditionalFormatting>
  <conditionalFormatting sqref="F37:F40">
    <cfRule type="cellIs" dxfId="1049" priority="27" operator="lessThan">
      <formula>0</formula>
    </cfRule>
  </conditionalFormatting>
  <conditionalFormatting sqref="F42">
    <cfRule type="cellIs" dxfId="1048" priority="9" operator="greaterThan">
      <formula>0</formula>
    </cfRule>
    <cfRule type="cellIs" dxfId="1047" priority="10" operator="lessThan">
      <formula>0</formula>
    </cfRule>
    <cfRule type="cellIs" dxfId="1046" priority="8" operator="lessThan">
      <formula>0</formula>
    </cfRule>
  </conditionalFormatting>
  <conditionalFormatting sqref="F48">
    <cfRule type="cellIs" dxfId="1045" priority="26" operator="lessThan">
      <formula>0</formula>
    </cfRule>
  </conditionalFormatting>
  <conditionalFormatting sqref="F48 F50:F52">
    <cfRule type="cellIs" dxfId="1044" priority="25" operator="greaterThan">
      <formula>0</formula>
    </cfRule>
  </conditionalFormatting>
  <conditionalFormatting sqref="F50:F52">
    <cfRule type="cellIs" dxfId="1043" priority="65" operator="lessThan">
      <formula>0</formula>
    </cfRule>
  </conditionalFormatting>
  <conditionalFormatting sqref="M5:M21">
    <cfRule type="cellIs" dxfId="1042" priority="14" operator="lessThan">
      <formula>0</formula>
    </cfRule>
    <cfRule type="cellIs" dxfId="1041" priority="15" operator="greaterThan">
      <formula>0</formula>
    </cfRule>
  </conditionalFormatting>
  <conditionalFormatting sqref="M25:M34 M36:M45">
    <cfRule type="cellIs" dxfId="1040" priority="12" operator="lessThan">
      <formula>0</formula>
    </cfRule>
    <cfRule type="cellIs" dxfId="1039" priority="13" operator="greater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48-89F8-4165-889E-D254B6BF73A0}">
  <dimension ref="A1:Q78"/>
  <sheetViews>
    <sheetView topLeftCell="A28" workbookViewId="0">
      <selection activeCell="F50" sqref="F50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107</v>
      </c>
      <c r="B1" s="12"/>
      <c r="C1" s="12"/>
      <c r="D1" s="12"/>
      <c r="E1" s="12"/>
      <c r="F1" s="12"/>
      <c r="H1" s="12" t="s">
        <v>108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270</v>
      </c>
      <c r="C7">
        <v>555</v>
      </c>
      <c r="D7">
        <v>569</v>
      </c>
      <c r="E7">
        <v>267</v>
      </c>
      <c r="F7">
        <f t="shared" si="0"/>
        <v>-3</v>
      </c>
      <c r="H7" t="s">
        <v>21</v>
      </c>
      <c r="I7">
        <v>12</v>
      </c>
      <c r="J7">
        <v>8</v>
      </c>
      <c r="M7">
        <f t="shared" si="1"/>
        <v>-12</v>
      </c>
    </row>
    <row r="8" spans="1:13">
      <c r="A8" t="s">
        <v>6</v>
      </c>
      <c r="B8">
        <v>323</v>
      </c>
      <c r="C8">
        <v>246</v>
      </c>
      <c r="D8">
        <v>586</v>
      </c>
      <c r="E8">
        <v>378</v>
      </c>
      <c r="F8">
        <f t="shared" si="0"/>
        <v>55</v>
      </c>
      <c r="H8" t="s">
        <v>23</v>
      </c>
      <c r="I8">
        <v>50</v>
      </c>
      <c r="J8">
        <v>61</v>
      </c>
      <c r="K8">
        <v>101</v>
      </c>
      <c r="L8">
        <v>46</v>
      </c>
      <c r="M8">
        <f t="shared" si="1"/>
        <v>-4</v>
      </c>
    </row>
    <row r="9" spans="1:13">
      <c r="A9" t="s">
        <v>22</v>
      </c>
      <c r="B9">
        <f>SUM(B5:B8)</f>
        <v>593</v>
      </c>
      <c r="C9">
        <f>SUM(C5:C8)</f>
        <v>801</v>
      </c>
      <c r="D9">
        <f>SUM(D5:D8)</f>
        <v>1155</v>
      </c>
      <c r="E9">
        <f>SUM(E5:E8)</f>
        <v>645</v>
      </c>
      <c r="F9" s="4">
        <f t="shared" si="0"/>
        <v>52</v>
      </c>
      <c r="H9" t="s">
        <v>24</v>
      </c>
      <c r="I9">
        <v>98</v>
      </c>
      <c r="J9">
        <v>189</v>
      </c>
      <c r="K9">
        <v>230</v>
      </c>
      <c r="L9">
        <v>100</v>
      </c>
      <c r="M9">
        <f t="shared" si="1"/>
        <v>2</v>
      </c>
    </row>
    <row r="10" spans="1:13">
      <c r="H10" t="s">
        <v>25</v>
      </c>
      <c r="I10">
        <v>134</v>
      </c>
      <c r="J10">
        <v>266</v>
      </c>
      <c r="K10">
        <v>249</v>
      </c>
      <c r="L10">
        <v>127</v>
      </c>
      <c r="M10">
        <f t="shared" si="1"/>
        <v>-7</v>
      </c>
    </row>
    <row r="11" spans="1:13">
      <c r="H11" t="s">
        <v>26</v>
      </c>
      <c r="I11">
        <v>299</v>
      </c>
      <c r="J11">
        <v>277</v>
      </c>
      <c r="K11">
        <v>575</v>
      </c>
      <c r="L11">
        <v>372</v>
      </c>
      <c r="M11">
        <f t="shared" si="1"/>
        <v>73</v>
      </c>
    </row>
    <row r="12" spans="1:13">
      <c r="H12" t="s">
        <v>22</v>
      </c>
      <c r="I12">
        <f>SUM(I5:I11)</f>
        <v>593</v>
      </c>
      <c r="J12">
        <f t="shared" ref="J12:L12" si="2">SUM(J5:J11)</f>
        <v>801</v>
      </c>
      <c r="K12">
        <f t="shared" si="2"/>
        <v>1155</v>
      </c>
      <c r="L12">
        <f t="shared" si="2"/>
        <v>645</v>
      </c>
      <c r="M12">
        <f t="shared" si="1"/>
        <v>52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134</v>
      </c>
      <c r="C16">
        <v>186</v>
      </c>
      <c r="D16">
        <v>177</v>
      </c>
      <c r="E16">
        <v>141</v>
      </c>
      <c r="F16">
        <f t="shared" si="3"/>
        <v>7</v>
      </c>
      <c r="H16" t="s">
        <v>29</v>
      </c>
      <c r="I16">
        <v>10</v>
      </c>
      <c r="M16">
        <f t="shared" si="4"/>
        <v>-10</v>
      </c>
    </row>
    <row r="17" spans="1:13">
      <c r="A17" t="s">
        <v>10</v>
      </c>
      <c r="B17">
        <v>414</v>
      </c>
      <c r="C17">
        <v>301</v>
      </c>
      <c r="D17">
        <v>359</v>
      </c>
      <c r="E17">
        <v>263</v>
      </c>
      <c r="F17">
        <f t="shared" si="3"/>
        <v>-151</v>
      </c>
      <c r="H17" t="s">
        <v>30</v>
      </c>
      <c r="I17">
        <v>14</v>
      </c>
      <c r="J17">
        <v>13</v>
      </c>
      <c r="K17">
        <v>12</v>
      </c>
      <c r="L17">
        <v>19</v>
      </c>
      <c r="M17">
        <f t="shared" si="4"/>
        <v>5</v>
      </c>
    </row>
    <row r="18" spans="1:13">
      <c r="A18" t="s">
        <v>22</v>
      </c>
      <c r="B18">
        <f>SUM(B14:B17)</f>
        <v>548</v>
      </c>
      <c r="C18">
        <f t="shared" ref="C18:F18" si="5">SUM(C14:C17)</f>
        <v>487</v>
      </c>
      <c r="D18" s="4">
        <f t="shared" si="5"/>
        <v>536</v>
      </c>
      <c r="E18" s="4">
        <f t="shared" si="5"/>
        <v>404</v>
      </c>
      <c r="F18" s="4">
        <f t="shared" si="5"/>
        <v>-144</v>
      </c>
      <c r="H18" t="s">
        <v>31</v>
      </c>
      <c r="I18">
        <v>50</v>
      </c>
      <c r="J18">
        <v>77</v>
      </c>
      <c r="K18">
        <v>71</v>
      </c>
      <c r="L18">
        <v>35</v>
      </c>
      <c r="M18">
        <f t="shared" si="4"/>
        <v>-15</v>
      </c>
    </row>
    <row r="19" spans="1:13">
      <c r="H19" t="s">
        <v>32</v>
      </c>
      <c r="I19">
        <v>135</v>
      </c>
      <c r="J19">
        <v>128</v>
      </c>
      <c r="K19">
        <v>132</v>
      </c>
      <c r="L19">
        <v>97</v>
      </c>
      <c r="M19">
        <f t="shared" si="4"/>
        <v>-38</v>
      </c>
    </row>
    <row r="20" spans="1:13">
      <c r="A20" t="s">
        <v>85</v>
      </c>
      <c r="B20">
        <f>B9+B18</f>
        <v>1141</v>
      </c>
      <c r="C20">
        <f t="shared" ref="C20:F20" si="6">C9+C18</f>
        <v>1288</v>
      </c>
      <c r="D20">
        <f t="shared" si="6"/>
        <v>1691</v>
      </c>
      <c r="E20">
        <f t="shared" si="6"/>
        <v>1049</v>
      </c>
      <c r="F20">
        <f t="shared" si="6"/>
        <v>-92</v>
      </c>
      <c r="H20" t="s">
        <v>33</v>
      </c>
      <c r="I20">
        <v>339</v>
      </c>
      <c r="J20">
        <v>269</v>
      </c>
      <c r="K20">
        <v>321</v>
      </c>
      <c r="L20">
        <v>253</v>
      </c>
      <c r="M20">
        <f t="shared" si="4"/>
        <v>-86</v>
      </c>
    </row>
    <row r="21" spans="1:13">
      <c r="F21" s="16">
        <f>F20*100/B20</f>
        <v>-8.0631025416301494</v>
      </c>
      <c r="H21" t="s">
        <v>22</v>
      </c>
      <c r="I21">
        <f>SUM(I14:I20)</f>
        <v>548</v>
      </c>
      <c r="J21">
        <f t="shared" ref="J21:L21" si="7">SUM(J14:J20)</f>
        <v>487</v>
      </c>
      <c r="K21">
        <f t="shared" si="7"/>
        <v>536</v>
      </c>
      <c r="L21">
        <f t="shared" si="7"/>
        <v>404</v>
      </c>
      <c r="M21">
        <f t="shared" si="4"/>
        <v>-144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28</v>
      </c>
      <c r="J25">
        <v>26</v>
      </c>
      <c r="K25">
        <v>26</v>
      </c>
      <c r="L25">
        <v>31</v>
      </c>
      <c r="M25">
        <f>L25-I25</f>
        <v>3</v>
      </c>
    </row>
    <row r="26" spans="1:13">
      <c r="A26" t="s">
        <v>12</v>
      </c>
      <c r="B26">
        <v>191</v>
      </c>
      <c r="C26">
        <v>176</v>
      </c>
      <c r="D26">
        <v>202</v>
      </c>
      <c r="E26">
        <v>185</v>
      </c>
      <c r="F26">
        <f t="shared" ref="F26:F28" si="8">E26-B26</f>
        <v>-6</v>
      </c>
      <c r="H26" t="s">
        <v>35</v>
      </c>
      <c r="I26">
        <v>19</v>
      </c>
      <c r="J26">
        <v>7</v>
      </c>
      <c r="K26">
        <v>26</v>
      </c>
      <c r="M26">
        <f t="shared" ref="M26:M34" si="9">L26-I26</f>
        <v>-19</v>
      </c>
    </row>
    <row r="27" spans="1:13">
      <c r="A27" t="s">
        <v>13</v>
      </c>
      <c r="B27">
        <v>379</v>
      </c>
      <c r="C27">
        <v>329</v>
      </c>
      <c r="D27">
        <v>331</v>
      </c>
      <c r="E27">
        <v>299</v>
      </c>
      <c r="F27">
        <f t="shared" si="8"/>
        <v>-80</v>
      </c>
      <c r="H27" t="s">
        <v>36</v>
      </c>
      <c r="I27">
        <v>37</v>
      </c>
      <c r="J27">
        <v>20</v>
      </c>
      <c r="K27">
        <v>34</v>
      </c>
      <c r="L27">
        <v>27</v>
      </c>
      <c r="M27">
        <f t="shared" si="9"/>
        <v>-10</v>
      </c>
    </row>
    <row r="28" spans="1:13">
      <c r="A28" t="s">
        <v>14</v>
      </c>
      <c r="B28">
        <v>417</v>
      </c>
      <c r="C28">
        <v>230</v>
      </c>
      <c r="D28">
        <v>218</v>
      </c>
      <c r="E28">
        <v>335</v>
      </c>
      <c r="F28">
        <f t="shared" si="8"/>
        <v>-82</v>
      </c>
      <c r="H28" t="s">
        <v>37</v>
      </c>
      <c r="I28">
        <v>49</v>
      </c>
      <c r="J28">
        <v>51</v>
      </c>
      <c r="K28">
        <v>41</v>
      </c>
      <c r="L28">
        <v>51</v>
      </c>
      <c r="M28">
        <f t="shared" si="9"/>
        <v>2</v>
      </c>
    </row>
    <row r="29" spans="1:13">
      <c r="A29" t="s">
        <v>22</v>
      </c>
      <c r="B29">
        <f>SUM(B25:B28)</f>
        <v>987</v>
      </c>
      <c r="C29">
        <f>SUM(C25:C28)</f>
        <v>735</v>
      </c>
      <c r="D29">
        <f>SUM(D25:D28)</f>
        <v>751</v>
      </c>
      <c r="E29">
        <f>SUM(E25:E28)</f>
        <v>819</v>
      </c>
      <c r="F29" s="4">
        <f>SUM(F25:F28)</f>
        <v>-168</v>
      </c>
      <c r="H29" t="s">
        <v>38</v>
      </c>
      <c r="I29">
        <v>21</v>
      </c>
      <c r="J29">
        <v>17</v>
      </c>
      <c r="K29">
        <v>16</v>
      </c>
      <c r="L29">
        <v>19</v>
      </c>
      <c r="M29">
        <f t="shared" si="9"/>
        <v>-2</v>
      </c>
    </row>
    <row r="30" spans="1:13">
      <c r="H30" t="s">
        <v>39</v>
      </c>
      <c r="I30">
        <v>64</v>
      </c>
      <c r="J30">
        <v>55</v>
      </c>
      <c r="K30">
        <v>61</v>
      </c>
      <c r="L30">
        <v>57</v>
      </c>
      <c r="M30">
        <f t="shared" si="9"/>
        <v>-7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I32">
        <v>30</v>
      </c>
      <c r="M32">
        <f t="shared" si="9"/>
        <v>-30</v>
      </c>
    </row>
    <row r="33" spans="1:13">
      <c r="H33" t="s">
        <v>42</v>
      </c>
      <c r="I33">
        <v>739</v>
      </c>
      <c r="J33">
        <v>559</v>
      </c>
      <c r="K33">
        <v>547</v>
      </c>
      <c r="L33">
        <v>634</v>
      </c>
      <c r="M33">
        <f t="shared" si="9"/>
        <v>-105</v>
      </c>
    </row>
    <row r="34" spans="1:13">
      <c r="H34" t="s">
        <v>22</v>
      </c>
      <c r="I34">
        <f>SUM(I25:I33)</f>
        <v>987</v>
      </c>
      <c r="J34">
        <f t="shared" ref="J34:L34" si="10">SUM(J25:J33)</f>
        <v>735</v>
      </c>
      <c r="K34">
        <f t="shared" si="10"/>
        <v>751</v>
      </c>
      <c r="L34">
        <f t="shared" si="10"/>
        <v>819</v>
      </c>
      <c r="M34">
        <f t="shared" si="9"/>
        <v>-168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176</v>
      </c>
      <c r="C38">
        <v>141</v>
      </c>
      <c r="D38">
        <v>155</v>
      </c>
      <c r="E38">
        <v>58</v>
      </c>
      <c r="F38">
        <f t="shared" si="11"/>
        <v>-118</v>
      </c>
      <c r="H38" t="s">
        <v>45</v>
      </c>
      <c r="I38">
        <v>20</v>
      </c>
      <c r="M38">
        <f t="shared" si="12"/>
        <v>-20</v>
      </c>
    </row>
    <row r="39" spans="1:13">
      <c r="A39" t="s">
        <v>18</v>
      </c>
      <c r="B39">
        <v>433</v>
      </c>
      <c r="C39">
        <v>314</v>
      </c>
      <c r="D39">
        <v>291</v>
      </c>
      <c r="E39">
        <v>292</v>
      </c>
      <c r="F39">
        <f t="shared" si="11"/>
        <v>-141</v>
      </c>
      <c r="H39" t="s">
        <v>46</v>
      </c>
      <c r="I39">
        <v>17</v>
      </c>
      <c r="M39">
        <f t="shared" si="12"/>
        <v>-17</v>
      </c>
    </row>
    <row r="40" spans="1:13">
      <c r="A40" t="s">
        <v>22</v>
      </c>
      <c r="B40">
        <f>SUM(B36:B39)</f>
        <v>609</v>
      </c>
      <c r="C40">
        <f>SUM(C36:C39)</f>
        <v>455</v>
      </c>
      <c r="D40">
        <f>SUM(D36:D39)</f>
        <v>446</v>
      </c>
      <c r="E40">
        <f>SUM(E36:E39)</f>
        <v>350</v>
      </c>
      <c r="F40" s="4">
        <f>SUM(F36:F39)</f>
        <v>-259</v>
      </c>
      <c r="H40" t="s">
        <v>47</v>
      </c>
      <c r="M40">
        <f t="shared" si="12"/>
        <v>0</v>
      </c>
    </row>
    <row r="41" spans="1:13">
      <c r="H41" t="s">
        <v>48</v>
      </c>
      <c r="I41">
        <v>20</v>
      </c>
      <c r="M41">
        <f t="shared" si="12"/>
        <v>-20</v>
      </c>
    </row>
    <row r="42" spans="1:13">
      <c r="A42" t="s">
        <v>54</v>
      </c>
      <c r="B42">
        <f>B29+B40</f>
        <v>1596</v>
      </c>
      <c r="C42">
        <f t="shared" ref="C42:E42" si="13">C29+C40</f>
        <v>1190</v>
      </c>
      <c r="D42">
        <f t="shared" si="13"/>
        <v>1197</v>
      </c>
      <c r="E42">
        <f t="shared" si="13"/>
        <v>1169</v>
      </c>
      <c r="F42" s="4">
        <f>E42-B42</f>
        <v>-427</v>
      </c>
      <c r="H42" t="s">
        <v>49</v>
      </c>
      <c r="M42">
        <f t="shared" si="12"/>
        <v>0</v>
      </c>
    </row>
    <row r="43" spans="1:13">
      <c r="F43" s="17">
        <f>F42*100/B42</f>
        <v>-26.754385964912281</v>
      </c>
      <c r="H43" t="s">
        <v>50</v>
      </c>
      <c r="M43">
        <f t="shared" si="12"/>
        <v>0</v>
      </c>
    </row>
    <row r="44" spans="1:13">
      <c r="H44" t="s">
        <v>51</v>
      </c>
      <c r="I44">
        <v>552</v>
      </c>
      <c r="J44">
        <v>455</v>
      </c>
      <c r="K44">
        <v>446</v>
      </c>
      <c r="L44">
        <v>350</v>
      </c>
      <c r="M44">
        <f t="shared" si="12"/>
        <v>-202</v>
      </c>
    </row>
    <row r="45" spans="1:13">
      <c r="H45" t="s">
        <v>22</v>
      </c>
      <c r="I45">
        <f>SUM(I36:I44)</f>
        <v>609</v>
      </c>
      <c r="J45">
        <f>SUM(J36:J44)</f>
        <v>455</v>
      </c>
      <c r="K45">
        <f t="shared" ref="K45:L45" si="14">SUM(K36:K44)</f>
        <v>446</v>
      </c>
      <c r="L45">
        <f t="shared" si="14"/>
        <v>350</v>
      </c>
      <c r="M45">
        <f t="shared" si="12"/>
        <v>-259</v>
      </c>
    </row>
    <row r="48" spans="1:13">
      <c r="A48" t="s">
        <v>52</v>
      </c>
      <c r="B48">
        <f>B9+B18+B29+B40</f>
        <v>2737</v>
      </c>
      <c r="C48">
        <f t="shared" ref="C48:E48" si="15">C9+C18+C29+C40</f>
        <v>2478</v>
      </c>
      <c r="D48">
        <f t="shared" si="15"/>
        <v>2888</v>
      </c>
      <c r="E48">
        <f t="shared" si="15"/>
        <v>2218</v>
      </c>
      <c r="F48">
        <f>E48-B48</f>
        <v>-519</v>
      </c>
      <c r="I48">
        <f>I12+I21+I34+I45</f>
        <v>2737</v>
      </c>
      <c r="J48">
        <f t="shared" ref="J48:M48" si="16">J12+J21+J34+J45</f>
        <v>2478</v>
      </c>
      <c r="K48">
        <f t="shared" si="16"/>
        <v>2888</v>
      </c>
      <c r="L48">
        <f t="shared" si="16"/>
        <v>2218</v>
      </c>
      <c r="M48">
        <f t="shared" si="16"/>
        <v>-519</v>
      </c>
    </row>
    <row r="49" spans="6:17">
      <c r="F49" s="16">
        <f>F48*100/B48</f>
        <v>-18.96236755571794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22</v>
      </c>
      <c r="J54" s="8">
        <f t="shared" si="19"/>
        <v>8</v>
      </c>
      <c r="K54" s="8">
        <f t="shared" si="19"/>
        <v>0</v>
      </c>
      <c r="L54" s="8">
        <f t="shared" si="19"/>
        <v>0</v>
      </c>
      <c r="M54" s="13"/>
      <c r="N54" s="5">
        <f>I54*100/B48</f>
        <v>0.80379978078187797</v>
      </c>
      <c r="O54" s="5">
        <f t="shared" ref="O54:Q54" si="21">J54*100/C48</f>
        <v>0.32284100080710249</v>
      </c>
      <c r="P54" s="5">
        <f t="shared" si="21"/>
        <v>0</v>
      </c>
      <c r="Q54" s="5">
        <f t="shared" si="21"/>
        <v>0</v>
      </c>
    </row>
    <row r="55" spans="6:17">
      <c r="H55" s="7" t="s">
        <v>81</v>
      </c>
      <c r="I55" s="8">
        <f>I8+I17</f>
        <v>64</v>
      </c>
      <c r="J55" s="8">
        <f t="shared" si="19"/>
        <v>74</v>
      </c>
      <c r="K55" s="8">
        <f t="shared" si="19"/>
        <v>113</v>
      </c>
      <c r="L55" s="8">
        <f t="shared" si="19"/>
        <v>65</v>
      </c>
      <c r="M55" s="13"/>
      <c r="N55" s="5">
        <f>I55*100/B48</f>
        <v>2.338326635001827</v>
      </c>
      <c r="O55" s="5">
        <f t="shared" ref="O55:Q55" si="22">J55*100/C48</f>
        <v>2.9862792574656982</v>
      </c>
      <c r="P55" s="5">
        <f t="shared" si="22"/>
        <v>3.912742382271468</v>
      </c>
      <c r="Q55" s="5">
        <f t="shared" si="22"/>
        <v>2.9305680793507665</v>
      </c>
    </row>
    <row r="56" spans="6:17">
      <c r="H56" s="7" t="s">
        <v>82</v>
      </c>
      <c r="I56" s="8">
        <f t="shared" si="19"/>
        <v>148</v>
      </c>
      <c r="J56" s="8">
        <f t="shared" si="19"/>
        <v>266</v>
      </c>
      <c r="K56" s="8">
        <f t="shared" si="19"/>
        <v>301</v>
      </c>
      <c r="L56" s="8">
        <f t="shared" si="19"/>
        <v>135</v>
      </c>
      <c r="M56" s="13"/>
      <c r="N56" s="5">
        <f>I56*100/B48</f>
        <v>5.4073803434417247</v>
      </c>
      <c r="O56" s="5">
        <f t="shared" ref="O56:Q56" si="23">J56*100/C48</f>
        <v>10.734463276836157</v>
      </c>
      <c r="P56" s="5">
        <f t="shared" si="23"/>
        <v>10.422437673130194</v>
      </c>
      <c r="Q56" s="5">
        <f t="shared" si="23"/>
        <v>6.0865644724977459</v>
      </c>
    </row>
    <row r="57" spans="6:17">
      <c r="H57" s="7" t="s">
        <v>83</v>
      </c>
      <c r="I57" s="8">
        <f t="shared" si="19"/>
        <v>269</v>
      </c>
      <c r="J57" s="8">
        <f t="shared" si="19"/>
        <v>394</v>
      </c>
      <c r="K57" s="8">
        <f t="shared" si="19"/>
        <v>381</v>
      </c>
      <c r="L57" s="8">
        <f t="shared" si="19"/>
        <v>224</v>
      </c>
      <c r="M57" s="13"/>
      <c r="N57" s="5">
        <f>I57*100/B48</f>
        <v>9.8282791377420526</v>
      </c>
      <c r="O57" s="5">
        <f t="shared" ref="O57:Q57" si="24">J57*100/C48</f>
        <v>15.899919289749798</v>
      </c>
      <c r="P57" s="5">
        <f t="shared" si="24"/>
        <v>13.192520775623269</v>
      </c>
      <c r="Q57" s="5">
        <f t="shared" si="24"/>
        <v>10.099188458070333</v>
      </c>
    </row>
    <row r="58" spans="6:17">
      <c r="H58" s="7" t="s">
        <v>84</v>
      </c>
      <c r="I58" s="8">
        <f t="shared" si="19"/>
        <v>638</v>
      </c>
      <c r="J58" s="8">
        <f t="shared" si="19"/>
        <v>546</v>
      </c>
      <c r="K58" s="8">
        <f t="shared" si="19"/>
        <v>896</v>
      </c>
      <c r="L58" s="8">
        <f t="shared" si="19"/>
        <v>625</v>
      </c>
      <c r="M58" s="13"/>
      <c r="N58" s="5">
        <f>I58*100/B48</f>
        <v>23.310193642674459</v>
      </c>
      <c r="O58" s="5">
        <f t="shared" ref="O58:Q58" si="25">J58*100/C48</f>
        <v>22.033898305084747</v>
      </c>
      <c r="P58" s="5">
        <f t="shared" si="25"/>
        <v>31.024930747922436</v>
      </c>
      <c r="Q58" s="5">
        <f t="shared" si="25"/>
        <v>28.178539224526599</v>
      </c>
    </row>
    <row r="60" spans="6:17">
      <c r="H60" t="s">
        <v>22</v>
      </c>
      <c r="I60">
        <f>SUM(I52:I58)</f>
        <v>1141</v>
      </c>
      <c r="J60">
        <f t="shared" ref="J60:Q60" si="26">SUM(J52:J58)</f>
        <v>1288</v>
      </c>
      <c r="K60">
        <f t="shared" si="26"/>
        <v>1691</v>
      </c>
      <c r="L60">
        <f t="shared" si="26"/>
        <v>1049</v>
      </c>
      <c r="N60" s="9">
        <f>SUM(N52:N58)</f>
        <v>41.687979539641944</v>
      </c>
      <c r="O60" s="5">
        <f t="shared" si="26"/>
        <v>51.977401129943502</v>
      </c>
      <c r="P60" s="5">
        <f t="shared" si="26"/>
        <v>58.55263157894737</v>
      </c>
      <c r="Q60" s="5">
        <f t="shared" si="26"/>
        <v>47.294860234445444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28</v>
      </c>
      <c r="J68">
        <f t="shared" ref="J68:L68" si="27">J25+J36</f>
        <v>26</v>
      </c>
      <c r="K68">
        <f t="shared" si="27"/>
        <v>26</v>
      </c>
      <c r="L68">
        <f t="shared" si="27"/>
        <v>31</v>
      </c>
      <c r="M68" s="14"/>
      <c r="N68" s="5">
        <f>I68*100/B48</f>
        <v>1.0230179028132993</v>
      </c>
      <c r="O68" s="5">
        <f t="shared" ref="O68:Q68" si="28">J68*100/C48</f>
        <v>1.0492332526230832</v>
      </c>
      <c r="P68" s="5">
        <f t="shared" si="28"/>
        <v>0.90027700831024926</v>
      </c>
      <c r="Q68" s="5">
        <f t="shared" si="28"/>
        <v>1.3976555455365194</v>
      </c>
    </row>
    <row r="69" spans="8:17">
      <c r="H69" s="6" t="s">
        <v>68</v>
      </c>
      <c r="I69">
        <f t="shared" ref="I69:L76" si="29">I26+I37</f>
        <v>19</v>
      </c>
      <c r="J69">
        <f t="shared" si="29"/>
        <v>7</v>
      </c>
      <c r="K69">
        <f t="shared" si="29"/>
        <v>26</v>
      </c>
      <c r="L69">
        <f t="shared" si="29"/>
        <v>0</v>
      </c>
      <c r="M69" s="14"/>
      <c r="N69" s="5">
        <f>I69*100/B48</f>
        <v>0.69419071976616731</v>
      </c>
      <c r="O69" s="5">
        <f t="shared" ref="O69:Q69" si="30">J69*100/C48</f>
        <v>0.2824858757062147</v>
      </c>
      <c r="P69" s="5">
        <f t="shared" si="30"/>
        <v>0.90027700831024926</v>
      </c>
      <c r="Q69" s="5">
        <f t="shared" si="30"/>
        <v>0</v>
      </c>
    </row>
    <row r="70" spans="8:17">
      <c r="H70" s="6" t="s">
        <v>69</v>
      </c>
      <c r="I70">
        <f t="shared" si="29"/>
        <v>57</v>
      </c>
      <c r="J70">
        <f t="shared" si="29"/>
        <v>20</v>
      </c>
      <c r="K70">
        <f t="shared" si="29"/>
        <v>34</v>
      </c>
      <c r="L70">
        <f t="shared" si="29"/>
        <v>27</v>
      </c>
      <c r="M70" s="14"/>
      <c r="N70" s="5">
        <f>I70*100/B48</f>
        <v>2.0825721592985018</v>
      </c>
      <c r="O70" s="5">
        <f t="shared" ref="O70:Q70" si="31">J70*100/C48</f>
        <v>0.80710250201775624</v>
      </c>
      <c r="P70" s="5">
        <f t="shared" si="31"/>
        <v>1.1772853185595569</v>
      </c>
      <c r="Q70" s="5">
        <f t="shared" si="31"/>
        <v>1.217312894499549</v>
      </c>
    </row>
    <row r="71" spans="8:17">
      <c r="H71" s="6" t="s">
        <v>70</v>
      </c>
      <c r="I71">
        <f t="shared" si="29"/>
        <v>66</v>
      </c>
      <c r="J71">
        <f t="shared" si="29"/>
        <v>51</v>
      </c>
      <c r="K71">
        <f t="shared" si="29"/>
        <v>41</v>
      </c>
      <c r="L71">
        <f t="shared" si="29"/>
        <v>51</v>
      </c>
      <c r="M71" s="14"/>
      <c r="N71" s="5">
        <f>I71*100/B48</f>
        <v>2.4113993423456339</v>
      </c>
      <c r="O71" s="5">
        <f t="shared" ref="O71:Q71" si="32">J71*100/C48</f>
        <v>2.0581113801452786</v>
      </c>
      <c r="P71" s="5">
        <f t="shared" si="32"/>
        <v>1.4196675900277009</v>
      </c>
      <c r="Q71" s="5">
        <f t="shared" si="32"/>
        <v>2.2993688007213704</v>
      </c>
    </row>
    <row r="72" spans="8:17">
      <c r="H72" s="6" t="s">
        <v>71</v>
      </c>
      <c r="I72">
        <f t="shared" si="29"/>
        <v>21</v>
      </c>
      <c r="J72">
        <f t="shared" si="29"/>
        <v>17</v>
      </c>
      <c r="K72">
        <f t="shared" si="29"/>
        <v>16</v>
      </c>
      <c r="L72">
        <f t="shared" si="29"/>
        <v>19</v>
      </c>
      <c r="M72" s="14"/>
      <c r="N72" s="5">
        <f>I72*100/B48</f>
        <v>0.76726342710997442</v>
      </c>
      <c r="O72" s="5">
        <f t="shared" ref="O72:Q72" si="33">J72*100/C48</f>
        <v>0.68603712671509287</v>
      </c>
      <c r="P72" s="5">
        <f t="shared" si="33"/>
        <v>0.554016620498615</v>
      </c>
      <c r="Q72" s="5">
        <f t="shared" si="33"/>
        <v>0.85662759242560871</v>
      </c>
    </row>
    <row r="73" spans="8:17">
      <c r="H73" s="6" t="s">
        <v>72</v>
      </c>
      <c r="I73">
        <f t="shared" si="29"/>
        <v>84</v>
      </c>
      <c r="J73">
        <f t="shared" si="29"/>
        <v>55</v>
      </c>
      <c r="K73">
        <f t="shared" si="29"/>
        <v>61</v>
      </c>
      <c r="L73">
        <f t="shared" si="29"/>
        <v>57</v>
      </c>
      <c r="M73" s="14"/>
      <c r="N73" s="5">
        <f>I73*100/B48</f>
        <v>3.0690537084398977</v>
      </c>
      <c r="O73" s="5">
        <f t="shared" ref="O73:Q73" si="34">J73*100/C48</f>
        <v>2.2195318805488298</v>
      </c>
      <c r="P73" s="5">
        <f t="shared" si="34"/>
        <v>2.1121883656509697</v>
      </c>
      <c r="Q73" s="5">
        <f t="shared" si="34"/>
        <v>2.5698827772768258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30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1.0960906101571064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1291</v>
      </c>
      <c r="J76">
        <f t="shared" si="29"/>
        <v>1014</v>
      </c>
      <c r="K76">
        <f t="shared" si="29"/>
        <v>993</v>
      </c>
      <c r="L76">
        <f t="shared" si="29"/>
        <v>984</v>
      </c>
      <c r="M76" s="14"/>
      <c r="N76" s="5">
        <f>I76*100/B48</f>
        <v>47.168432590427479</v>
      </c>
      <c r="O76" s="5">
        <f t="shared" ref="O76:Q76" si="37">J76*100/C48</f>
        <v>40.92009685230024</v>
      </c>
      <c r="P76" s="5">
        <f t="shared" si="37"/>
        <v>34.383656509695292</v>
      </c>
      <c r="Q76" s="5">
        <f t="shared" si="37"/>
        <v>44.364292155094681</v>
      </c>
    </row>
    <row r="78" spans="8:17">
      <c r="H78" t="s">
        <v>88</v>
      </c>
      <c r="I78">
        <f>SUM(I68:I76)</f>
        <v>1596</v>
      </c>
      <c r="J78">
        <f t="shared" ref="J78:Q78" si="38">SUM(J68:J76)</f>
        <v>1190</v>
      </c>
      <c r="K78">
        <f t="shared" si="38"/>
        <v>1197</v>
      </c>
      <c r="L78">
        <f t="shared" si="38"/>
        <v>1169</v>
      </c>
      <c r="N78" s="5">
        <f t="shared" si="38"/>
        <v>58.312020460358056</v>
      </c>
      <c r="O78" s="5">
        <f t="shared" si="38"/>
        <v>48.022598870056498</v>
      </c>
      <c r="P78" s="5">
        <f t="shared" si="38"/>
        <v>41.44736842105263</v>
      </c>
      <c r="Q78" s="5">
        <f t="shared" si="38"/>
        <v>52.705139765554556</v>
      </c>
    </row>
  </sheetData>
  <mergeCells count="4">
    <mergeCell ref="A1:F1"/>
    <mergeCell ref="H1:M1"/>
    <mergeCell ref="M51:M58"/>
    <mergeCell ref="M67:M76"/>
  </mergeCells>
  <conditionalFormatting sqref="C9">
    <cfRule type="cellIs" dxfId="1038" priority="75" operator="greaterThan">
      <formula>$B$9</formula>
    </cfRule>
    <cfRule type="cellIs" dxfId="1037" priority="74" operator="lessThan">
      <formula>$B$9</formula>
    </cfRule>
  </conditionalFormatting>
  <conditionalFormatting sqref="C18">
    <cfRule type="cellIs" dxfId="1036" priority="66" operator="lessThan">
      <formula>$B$18</formula>
    </cfRule>
    <cfRule type="cellIs" dxfId="1035" priority="67" operator="greaterThan">
      <formula>$B$18</formula>
    </cfRule>
    <cfRule type="cellIs" dxfId="1034" priority="69" operator="greaterThan">
      <formula>$B$9</formula>
    </cfRule>
    <cfRule type="cellIs" dxfId="1033" priority="68" operator="lessThan">
      <formula>$B$9</formula>
    </cfRule>
  </conditionalFormatting>
  <conditionalFormatting sqref="C29">
    <cfRule type="cellIs" dxfId="1032" priority="58" operator="lessThan">
      <formula>$B$29</formula>
    </cfRule>
    <cfRule type="cellIs" dxfId="1031" priority="59" operator="greaterThan">
      <formula>$B$29</formula>
    </cfRule>
  </conditionalFormatting>
  <conditionalFormatting sqref="C40">
    <cfRule type="cellIs" dxfId="1030" priority="53" operator="greaterThan">
      <formula>$B$40</formula>
    </cfRule>
    <cfRule type="cellIs" dxfId="1029" priority="52" operator="lessThan">
      <formula>$B$40</formula>
    </cfRule>
  </conditionalFormatting>
  <conditionalFormatting sqref="C42">
    <cfRule type="cellIs" dxfId="1028" priority="11" operator="lessThan">
      <formula>$B$42</formula>
    </cfRule>
    <cfRule type="cellIs" dxfId="1027" priority="12" operator="greaterThan">
      <formula>$B$42</formula>
    </cfRule>
  </conditionalFormatting>
  <conditionalFormatting sqref="C48">
    <cfRule type="cellIs" dxfId="1026" priority="37" operator="lessThan">
      <formula>$B$48</formula>
    </cfRule>
    <cfRule type="cellIs" dxfId="1025" priority="38" operator="greaterThan">
      <formula>$B$48</formula>
    </cfRule>
  </conditionalFormatting>
  <conditionalFormatting sqref="C20:E20">
    <cfRule type="cellIs" dxfId="1024" priority="16" operator="greaterThan">
      <formula>$B$20</formula>
    </cfRule>
  </conditionalFormatting>
  <conditionalFormatting sqref="D9">
    <cfRule type="cellIs" dxfId="1023" priority="73" operator="greaterThan">
      <formula>$C$9</formula>
    </cfRule>
    <cfRule type="cellIs" dxfId="1022" priority="72" operator="lessThan">
      <formula>$C$9</formula>
    </cfRule>
  </conditionalFormatting>
  <conditionalFormatting sqref="D18">
    <cfRule type="cellIs" dxfId="1021" priority="47" operator="greaterThan">
      <formula>$C$18</formula>
    </cfRule>
    <cfRule type="cellIs" dxfId="1020" priority="46" operator="lessThan">
      <formula>$C$18</formula>
    </cfRule>
  </conditionalFormatting>
  <conditionalFormatting sqref="D29">
    <cfRule type="cellIs" dxfId="1019" priority="56" operator="lessThan">
      <formula>$C$29</formula>
    </cfRule>
    <cfRule type="cellIs" dxfId="1018" priority="57" operator="greaterThan">
      <formula>$C$29</formula>
    </cfRule>
  </conditionalFormatting>
  <conditionalFormatting sqref="D40">
    <cfRule type="cellIs" dxfId="1017" priority="51" operator="greaterThan">
      <formula>$C$40</formula>
    </cfRule>
    <cfRule type="cellIs" dxfId="1016" priority="50" operator="lessThan">
      <formula>$C$40</formula>
    </cfRule>
  </conditionalFormatting>
  <conditionalFormatting sqref="D42">
    <cfRule type="cellIs" dxfId="1015" priority="9" operator="lessThan">
      <formula>$C$42</formula>
    </cfRule>
    <cfRule type="cellIs" dxfId="1014" priority="10" operator="greaterThan">
      <formula>$C$42</formula>
    </cfRule>
  </conditionalFormatting>
  <conditionalFormatting sqref="D48">
    <cfRule type="cellIs" dxfId="1013" priority="35" operator="lessThan">
      <formula>$C$48</formula>
    </cfRule>
    <cfRule type="cellIs" dxfId="1012" priority="36" operator="greaterThan">
      <formula>$C$48</formula>
    </cfRule>
  </conditionalFormatting>
  <conditionalFormatting sqref="E9">
    <cfRule type="cellIs" dxfId="1011" priority="71" operator="greaterThan">
      <formula>$D$9</formula>
    </cfRule>
    <cfRule type="cellIs" dxfId="1010" priority="70" operator="lessThan">
      <formula>$D$9</formula>
    </cfRule>
  </conditionalFormatting>
  <conditionalFormatting sqref="E18">
    <cfRule type="cellIs" dxfId="1009" priority="6" operator="greaterThan">
      <formula>$D$18</formula>
    </cfRule>
    <cfRule type="cellIs" dxfId="1008" priority="5" operator="lessThan">
      <formula>$D$18</formula>
    </cfRule>
  </conditionalFormatting>
  <conditionalFormatting sqref="E20">
    <cfRule type="cellIs" dxfId="1007" priority="4" operator="lessThan">
      <formula>$D$20</formula>
    </cfRule>
  </conditionalFormatting>
  <conditionalFormatting sqref="E29">
    <cfRule type="cellIs" dxfId="1006" priority="55" operator="greaterThan">
      <formula>$D$29</formula>
    </cfRule>
    <cfRule type="cellIs" dxfId="1005" priority="54" operator="lessThan">
      <formula>$D$29</formula>
    </cfRule>
  </conditionalFormatting>
  <conditionalFormatting sqref="E40">
    <cfRule type="cellIs" dxfId="1004" priority="49" operator="greaterThan">
      <formula>$D$40</formula>
    </cfRule>
    <cfRule type="cellIs" dxfId="1003" priority="48" operator="lessThan">
      <formula>$D$40</formula>
    </cfRule>
  </conditionalFormatting>
  <conditionalFormatting sqref="E42">
    <cfRule type="cellIs" dxfId="1002" priority="8" operator="greaterThan">
      <formula>$D$42</formula>
    </cfRule>
    <cfRule type="cellIs" dxfId="1001" priority="7" operator="lessThan">
      <formula>$D$42</formula>
    </cfRule>
  </conditionalFormatting>
  <conditionalFormatting sqref="E48">
    <cfRule type="cellIs" dxfId="1000" priority="33" operator="lessThan">
      <formula>$D$48</formula>
    </cfRule>
    <cfRule type="cellIs" dxfId="999" priority="34" operator="greaterThan">
      <formula>$D$48</formula>
    </cfRule>
  </conditionalFormatting>
  <conditionalFormatting sqref="F5:F9">
    <cfRule type="cellIs" dxfId="998" priority="23" operator="lessThan">
      <formula>0</formula>
    </cfRule>
    <cfRule type="cellIs" dxfId="997" priority="22" operator="greaterThan">
      <formula>0</formula>
    </cfRule>
  </conditionalFormatting>
  <conditionalFormatting sqref="F6:F9">
    <cfRule type="cellIs" dxfId="996" priority="21" operator="lessThan">
      <formula>0</formula>
    </cfRule>
  </conditionalFormatting>
  <conditionalFormatting sqref="F14:F18">
    <cfRule type="cellIs" dxfId="995" priority="80" operator="greaterThan">
      <formula>0</formula>
    </cfRule>
    <cfRule type="cellIs" dxfId="994" priority="81" operator="lessThan">
      <formula>0</formula>
    </cfRule>
  </conditionalFormatting>
  <conditionalFormatting sqref="F15:F18">
    <cfRule type="cellIs" dxfId="993" priority="64" operator="lessThan">
      <formula>0</formula>
    </cfRule>
  </conditionalFormatting>
  <conditionalFormatting sqref="F20">
    <cfRule type="cellIs" dxfId="992" priority="1" operator="lessThan">
      <formula>0</formula>
    </cfRule>
    <cfRule type="cellIs" dxfId="991" priority="3" operator="lessThan">
      <formula>0</formula>
    </cfRule>
    <cfRule type="cellIs" dxfId="990" priority="2" operator="greaterThan">
      <formula>0</formula>
    </cfRule>
  </conditionalFormatting>
  <conditionalFormatting sqref="F25:F26 F28:F29">
    <cfRule type="cellIs" dxfId="989" priority="62" operator="greaterThan">
      <formula>0</formula>
    </cfRule>
  </conditionalFormatting>
  <conditionalFormatting sqref="F25:F29">
    <cfRule type="cellIs" dxfId="988" priority="32" operator="lessThan">
      <formula>0</formula>
    </cfRule>
  </conditionalFormatting>
  <conditionalFormatting sqref="F26:F29">
    <cfRule type="cellIs" dxfId="987" priority="30" operator="lessThan">
      <formula>0</formula>
    </cfRule>
  </conditionalFormatting>
  <conditionalFormatting sqref="F27">
    <cfRule type="cellIs" dxfId="986" priority="31" operator="greaterThan">
      <formula>0</formula>
    </cfRule>
  </conditionalFormatting>
  <conditionalFormatting sqref="F36:F40">
    <cfRule type="cellIs" dxfId="985" priority="42" operator="greaterThan">
      <formula>0</formula>
    </cfRule>
    <cfRule type="cellIs" dxfId="984" priority="43" operator="lessThan">
      <formula>0</formula>
    </cfRule>
  </conditionalFormatting>
  <conditionalFormatting sqref="F37:F40">
    <cfRule type="cellIs" dxfId="983" priority="41" operator="lessThan">
      <formula>0</formula>
    </cfRule>
  </conditionalFormatting>
  <conditionalFormatting sqref="F42">
    <cfRule type="cellIs" dxfId="982" priority="15" operator="lessThan">
      <formula>0</formula>
    </cfRule>
    <cfRule type="cellIs" dxfId="981" priority="14" operator="greaterThan">
      <formula>0</formula>
    </cfRule>
    <cfRule type="cellIs" dxfId="980" priority="13" operator="lessThan">
      <formula>0</formula>
    </cfRule>
  </conditionalFormatting>
  <conditionalFormatting sqref="F48 F50:F52">
    <cfRule type="cellIs" dxfId="979" priority="26" operator="lessThan">
      <formula>0</formula>
    </cfRule>
  </conditionalFormatting>
  <conditionalFormatting sqref="F50:F52">
    <cfRule type="cellIs" dxfId="978" priority="78" operator="greaterThan">
      <formula>0</formula>
    </cfRule>
  </conditionalFormatting>
  <conditionalFormatting sqref="F48:G48">
    <cfRule type="cellIs" dxfId="977" priority="25" operator="greaterThan">
      <formula>0</formula>
    </cfRule>
    <cfRule type="cellIs" dxfId="976" priority="24" operator="lessThan">
      <formula>0</formula>
    </cfRule>
  </conditionalFormatting>
  <conditionalFormatting sqref="G48">
    <cfRule type="cellIs" dxfId="975" priority="29" operator="lessThan">
      <formula>0</formula>
    </cfRule>
  </conditionalFormatting>
  <conditionalFormatting sqref="M5:M21">
    <cfRule type="cellIs" dxfId="974" priority="20" operator="greaterThan">
      <formula>0</formula>
    </cfRule>
    <cfRule type="cellIs" dxfId="973" priority="19" operator="lessThan">
      <formula>0</formula>
    </cfRule>
  </conditionalFormatting>
  <conditionalFormatting sqref="M25:M34 M36:M45">
    <cfRule type="cellIs" dxfId="972" priority="18" operator="greaterThan">
      <formula>0</formula>
    </cfRule>
    <cfRule type="cellIs" dxfId="971" priority="17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08E8-B148-446F-A3A6-2656B37B2A84}">
  <dimension ref="A1:Q78"/>
  <sheetViews>
    <sheetView topLeftCell="A22" workbookViewId="0">
      <selection activeCell="G45" sqref="G45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109</v>
      </c>
      <c r="B1" s="12"/>
      <c r="C1" s="12"/>
      <c r="D1" s="12"/>
      <c r="E1" s="12"/>
      <c r="F1" s="12"/>
      <c r="H1" s="12" t="s">
        <v>110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1961</v>
      </c>
      <c r="C7">
        <v>1820</v>
      </c>
      <c r="D7">
        <v>1557</v>
      </c>
      <c r="E7">
        <v>1017</v>
      </c>
      <c r="F7">
        <f t="shared" si="0"/>
        <v>-944</v>
      </c>
      <c r="H7" t="s">
        <v>21</v>
      </c>
      <c r="I7">
        <v>33</v>
      </c>
      <c r="J7">
        <v>27</v>
      </c>
      <c r="K7">
        <v>34</v>
      </c>
      <c r="L7">
        <v>29</v>
      </c>
      <c r="M7">
        <f t="shared" si="1"/>
        <v>-4</v>
      </c>
    </row>
    <row r="8" spans="1:13">
      <c r="A8" t="s">
        <v>6</v>
      </c>
      <c r="B8">
        <v>888</v>
      </c>
      <c r="C8">
        <v>757</v>
      </c>
      <c r="D8">
        <v>1144</v>
      </c>
      <c r="E8">
        <v>1010</v>
      </c>
      <c r="F8">
        <f t="shared" si="0"/>
        <v>122</v>
      </c>
      <c r="H8" t="s">
        <v>23</v>
      </c>
      <c r="I8">
        <v>263</v>
      </c>
      <c r="J8">
        <v>298</v>
      </c>
      <c r="K8">
        <v>265</v>
      </c>
      <c r="L8">
        <v>168</v>
      </c>
      <c r="M8">
        <f t="shared" si="1"/>
        <v>-95</v>
      </c>
    </row>
    <row r="9" spans="1:13">
      <c r="A9" t="s">
        <v>22</v>
      </c>
      <c r="B9">
        <f>SUM(B5:B8)</f>
        <v>2849</v>
      </c>
      <c r="C9">
        <f>SUM(C5:C8)</f>
        <v>2577</v>
      </c>
      <c r="D9">
        <f>SUM(D5:D8)</f>
        <v>2701</v>
      </c>
      <c r="E9">
        <f>SUM(E5:E8)</f>
        <v>2027</v>
      </c>
      <c r="F9">
        <f t="shared" si="0"/>
        <v>-822</v>
      </c>
      <c r="H9" t="s">
        <v>24</v>
      </c>
      <c r="I9">
        <v>690</v>
      </c>
      <c r="J9">
        <v>628</v>
      </c>
      <c r="K9">
        <v>653</v>
      </c>
      <c r="L9">
        <v>411</v>
      </c>
      <c r="M9">
        <f t="shared" si="1"/>
        <v>-279</v>
      </c>
    </row>
    <row r="10" spans="1:13">
      <c r="H10" t="s">
        <v>25</v>
      </c>
      <c r="I10">
        <v>975</v>
      </c>
      <c r="J10">
        <v>867</v>
      </c>
      <c r="K10">
        <v>605</v>
      </c>
      <c r="L10">
        <v>409</v>
      </c>
      <c r="M10">
        <f t="shared" si="1"/>
        <v>-566</v>
      </c>
    </row>
    <row r="11" spans="1:13">
      <c r="H11" t="s">
        <v>26</v>
      </c>
      <c r="I11">
        <v>888</v>
      </c>
      <c r="J11">
        <v>757</v>
      </c>
      <c r="K11">
        <v>1144</v>
      </c>
      <c r="L11">
        <v>1010</v>
      </c>
      <c r="M11">
        <f t="shared" si="1"/>
        <v>122</v>
      </c>
    </row>
    <row r="12" spans="1:13">
      <c r="H12" t="s">
        <v>22</v>
      </c>
      <c r="I12">
        <f>SUM(I5:I11)</f>
        <v>2849</v>
      </c>
      <c r="J12">
        <f t="shared" ref="J12:L12" si="2">SUM(J5:J11)</f>
        <v>2577</v>
      </c>
      <c r="K12">
        <f t="shared" si="2"/>
        <v>2701</v>
      </c>
      <c r="L12">
        <f t="shared" si="2"/>
        <v>2027</v>
      </c>
      <c r="M12">
        <f t="shared" si="1"/>
        <v>-822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465</v>
      </c>
      <c r="C16">
        <v>468</v>
      </c>
      <c r="D16">
        <v>533</v>
      </c>
      <c r="E16">
        <v>311</v>
      </c>
      <c r="F16">
        <f t="shared" si="3"/>
        <v>-154</v>
      </c>
      <c r="H16" t="s">
        <v>29</v>
      </c>
      <c r="I16">
        <v>14</v>
      </c>
      <c r="J16">
        <v>1</v>
      </c>
      <c r="K16">
        <v>18</v>
      </c>
      <c r="L16">
        <v>3</v>
      </c>
      <c r="M16">
        <f t="shared" si="4"/>
        <v>-11</v>
      </c>
    </row>
    <row r="17" spans="1:13">
      <c r="A17" t="s">
        <v>10</v>
      </c>
      <c r="B17">
        <v>519</v>
      </c>
      <c r="C17">
        <v>596</v>
      </c>
      <c r="D17">
        <v>662</v>
      </c>
      <c r="E17">
        <v>622</v>
      </c>
      <c r="F17">
        <f t="shared" si="3"/>
        <v>103</v>
      </c>
      <c r="H17" t="s">
        <v>30</v>
      </c>
      <c r="I17">
        <v>64</v>
      </c>
      <c r="J17">
        <v>48</v>
      </c>
      <c r="K17">
        <v>96</v>
      </c>
      <c r="L17">
        <v>41</v>
      </c>
      <c r="M17">
        <f t="shared" si="4"/>
        <v>-23</v>
      </c>
    </row>
    <row r="18" spans="1:13">
      <c r="A18" t="s">
        <v>22</v>
      </c>
      <c r="B18">
        <f>SUM(B14:B17)</f>
        <v>984</v>
      </c>
      <c r="C18">
        <f t="shared" ref="C18:F18" si="5">SUM(C14:C17)</f>
        <v>1064</v>
      </c>
      <c r="D18" s="4">
        <f t="shared" si="5"/>
        <v>1195</v>
      </c>
      <c r="E18" s="4">
        <f t="shared" si="5"/>
        <v>933</v>
      </c>
      <c r="F18" s="4">
        <f t="shared" si="5"/>
        <v>-51</v>
      </c>
      <c r="H18" t="s">
        <v>31</v>
      </c>
      <c r="I18">
        <v>140</v>
      </c>
      <c r="J18">
        <v>171</v>
      </c>
      <c r="K18">
        <v>176</v>
      </c>
      <c r="L18">
        <v>74</v>
      </c>
      <c r="M18">
        <f t="shared" si="4"/>
        <v>-66</v>
      </c>
    </row>
    <row r="19" spans="1:13">
      <c r="H19" t="s">
        <v>32</v>
      </c>
      <c r="I19">
        <v>258</v>
      </c>
      <c r="J19">
        <v>248</v>
      </c>
      <c r="K19">
        <v>243</v>
      </c>
      <c r="L19">
        <v>193</v>
      </c>
      <c r="M19">
        <f t="shared" si="4"/>
        <v>-65</v>
      </c>
    </row>
    <row r="20" spans="1:13">
      <c r="A20" t="s">
        <v>85</v>
      </c>
      <c r="B20">
        <f>B9+B18</f>
        <v>3833</v>
      </c>
      <c r="C20">
        <f t="shared" ref="C20:F20" si="6">C9+C18</f>
        <v>3641</v>
      </c>
      <c r="D20">
        <f t="shared" si="6"/>
        <v>3896</v>
      </c>
      <c r="E20">
        <f t="shared" si="6"/>
        <v>2960</v>
      </c>
      <c r="F20">
        <f t="shared" si="6"/>
        <v>-873</v>
      </c>
      <c r="H20" t="s">
        <v>33</v>
      </c>
      <c r="I20">
        <v>508</v>
      </c>
      <c r="J20">
        <v>596</v>
      </c>
      <c r="K20">
        <v>662</v>
      </c>
      <c r="L20">
        <v>622</v>
      </c>
      <c r="M20">
        <f t="shared" si="4"/>
        <v>114</v>
      </c>
    </row>
    <row r="21" spans="1:13">
      <c r="F21" s="16">
        <f>F20*100/B20</f>
        <v>-22.775893555961389</v>
      </c>
      <c r="H21" t="s">
        <v>22</v>
      </c>
      <c r="I21">
        <f>SUM(I14:I20)</f>
        <v>984</v>
      </c>
      <c r="J21">
        <f t="shared" ref="J21:L21" si="7">SUM(J14:J20)</f>
        <v>1064</v>
      </c>
      <c r="K21">
        <f t="shared" si="7"/>
        <v>1195</v>
      </c>
      <c r="L21">
        <f t="shared" si="7"/>
        <v>933</v>
      </c>
      <c r="M21">
        <f t="shared" si="4"/>
        <v>-51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10</v>
      </c>
      <c r="K25">
        <v>12</v>
      </c>
      <c r="L25">
        <v>9</v>
      </c>
      <c r="M25">
        <f>L25-I25</f>
        <v>-1</v>
      </c>
    </row>
    <row r="26" spans="1:13">
      <c r="A26" t="s">
        <v>12</v>
      </c>
      <c r="B26">
        <v>173</v>
      </c>
      <c r="D26">
        <v>39</v>
      </c>
      <c r="E26">
        <v>56</v>
      </c>
      <c r="F26">
        <f t="shared" ref="F26:F28" si="8">E26-B26</f>
        <v>-117</v>
      </c>
      <c r="H26" t="s">
        <v>35</v>
      </c>
      <c r="I26">
        <v>22</v>
      </c>
      <c r="M26">
        <f t="shared" ref="M26:M34" si="9">L26-I26</f>
        <v>-22</v>
      </c>
    </row>
    <row r="27" spans="1:13">
      <c r="A27" t="s">
        <v>13</v>
      </c>
      <c r="B27">
        <v>335</v>
      </c>
      <c r="C27">
        <v>231</v>
      </c>
      <c r="D27">
        <v>183</v>
      </c>
      <c r="E27">
        <v>252</v>
      </c>
      <c r="F27">
        <f t="shared" si="8"/>
        <v>-83</v>
      </c>
      <c r="H27" t="s">
        <v>36</v>
      </c>
      <c r="I27">
        <v>17</v>
      </c>
      <c r="L27">
        <v>8</v>
      </c>
      <c r="M27">
        <f t="shared" si="9"/>
        <v>-9</v>
      </c>
    </row>
    <row r="28" spans="1:13">
      <c r="A28" t="s">
        <v>14</v>
      </c>
      <c r="B28">
        <v>573</v>
      </c>
      <c r="C28">
        <v>287</v>
      </c>
      <c r="D28">
        <v>208</v>
      </c>
      <c r="E28">
        <v>300</v>
      </c>
      <c r="F28">
        <f t="shared" si="8"/>
        <v>-273</v>
      </c>
      <c r="H28" t="s">
        <v>37</v>
      </c>
      <c r="I28">
        <v>65</v>
      </c>
      <c r="K28">
        <v>14</v>
      </c>
      <c r="L28">
        <v>17</v>
      </c>
      <c r="M28">
        <f t="shared" si="9"/>
        <v>-48</v>
      </c>
    </row>
    <row r="29" spans="1:13">
      <c r="A29" t="s">
        <v>22</v>
      </c>
      <c r="B29">
        <f>SUM(B25:B28)</f>
        <v>1081</v>
      </c>
      <c r="C29">
        <f>SUM(C25:C28)</f>
        <v>518</v>
      </c>
      <c r="D29">
        <f>SUM(D25:D28)</f>
        <v>430</v>
      </c>
      <c r="E29">
        <f>SUM(E25:E28)</f>
        <v>608</v>
      </c>
      <c r="F29" s="4">
        <f>SUM(F25:F28)</f>
        <v>-473</v>
      </c>
      <c r="H29" t="s">
        <v>38</v>
      </c>
      <c r="I29">
        <v>33</v>
      </c>
      <c r="L29">
        <v>4</v>
      </c>
      <c r="M29">
        <f t="shared" si="9"/>
        <v>-29</v>
      </c>
    </row>
    <row r="30" spans="1:13">
      <c r="H30" t="s">
        <v>39</v>
      </c>
      <c r="I30">
        <v>136</v>
      </c>
      <c r="J30">
        <v>20</v>
      </c>
      <c r="K30">
        <v>13</v>
      </c>
      <c r="L30">
        <v>18</v>
      </c>
      <c r="M30">
        <f t="shared" si="9"/>
        <v>-118</v>
      </c>
    </row>
    <row r="31" spans="1:13">
      <c r="H31" t="s">
        <v>40</v>
      </c>
      <c r="I31">
        <v>22</v>
      </c>
      <c r="M31">
        <f t="shared" si="9"/>
        <v>-22</v>
      </c>
    </row>
    <row r="32" spans="1:13">
      <c r="H32" t="s">
        <v>41</v>
      </c>
      <c r="I32">
        <v>40</v>
      </c>
      <c r="M32">
        <f t="shared" si="9"/>
        <v>-40</v>
      </c>
    </row>
    <row r="33" spans="1:13">
      <c r="H33" t="s">
        <v>42</v>
      </c>
      <c r="I33">
        <v>736</v>
      </c>
      <c r="J33">
        <v>498</v>
      </c>
      <c r="K33">
        <v>391</v>
      </c>
      <c r="L33">
        <v>552</v>
      </c>
      <c r="M33">
        <f t="shared" si="9"/>
        <v>-184</v>
      </c>
    </row>
    <row r="34" spans="1:13">
      <c r="H34" t="s">
        <v>22</v>
      </c>
      <c r="I34">
        <f>SUM(I25:I33)</f>
        <v>1081</v>
      </c>
      <c r="J34">
        <f t="shared" ref="J34:L34" si="10">SUM(J25:J33)</f>
        <v>518</v>
      </c>
      <c r="K34">
        <f t="shared" si="10"/>
        <v>430</v>
      </c>
      <c r="L34">
        <f t="shared" si="10"/>
        <v>608</v>
      </c>
      <c r="M34">
        <f t="shared" si="9"/>
        <v>-473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245</v>
      </c>
      <c r="D37">
        <v>144</v>
      </c>
      <c r="E37">
        <v>271</v>
      </c>
      <c r="F37">
        <f t="shared" ref="F37:F39" si="11">E37-B37</f>
        <v>26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59</v>
      </c>
      <c r="C38">
        <v>120</v>
      </c>
      <c r="D38">
        <v>106</v>
      </c>
      <c r="E38">
        <v>147</v>
      </c>
      <c r="F38">
        <f t="shared" si="11"/>
        <v>88</v>
      </c>
      <c r="H38" t="s">
        <v>45</v>
      </c>
      <c r="I38">
        <v>183</v>
      </c>
      <c r="K38">
        <v>102</v>
      </c>
      <c r="L38">
        <v>233</v>
      </c>
      <c r="M38">
        <f t="shared" si="12"/>
        <v>50</v>
      </c>
    </row>
    <row r="39" spans="1:13">
      <c r="A39" t="s">
        <v>18</v>
      </c>
      <c r="B39">
        <v>474</v>
      </c>
      <c r="C39">
        <v>301</v>
      </c>
      <c r="D39">
        <v>339</v>
      </c>
      <c r="E39">
        <v>331</v>
      </c>
      <c r="F39">
        <f t="shared" si="11"/>
        <v>-143</v>
      </c>
      <c r="H39" t="s">
        <v>46</v>
      </c>
      <c r="I39">
        <v>43</v>
      </c>
      <c r="K39">
        <v>27</v>
      </c>
      <c r="L39">
        <v>20</v>
      </c>
      <c r="M39">
        <f t="shared" si="12"/>
        <v>-23</v>
      </c>
    </row>
    <row r="40" spans="1:13">
      <c r="A40" t="s">
        <v>22</v>
      </c>
      <c r="B40">
        <f>SUM(B36:B39)</f>
        <v>778</v>
      </c>
      <c r="C40">
        <f>SUM(C36:C39)</f>
        <v>421</v>
      </c>
      <c r="D40">
        <f>SUM(D36:D39)</f>
        <v>589</v>
      </c>
      <c r="E40">
        <f>SUM(E36:E39)</f>
        <v>749</v>
      </c>
      <c r="F40" s="4">
        <f>SUM(F36:F39)</f>
        <v>-29</v>
      </c>
      <c r="H40" t="s">
        <v>47</v>
      </c>
      <c r="M40">
        <f t="shared" si="12"/>
        <v>0</v>
      </c>
    </row>
    <row r="41" spans="1:13">
      <c r="H41" t="s">
        <v>48</v>
      </c>
      <c r="I41">
        <v>19</v>
      </c>
      <c r="K41">
        <v>15</v>
      </c>
      <c r="L41">
        <v>18</v>
      </c>
      <c r="M41">
        <f t="shared" si="12"/>
        <v>-1</v>
      </c>
    </row>
    <row r="42" spans="1:13">
      <c r="A42" t="s">
        <v>54</v>
      </c>
      <c r="B42">
        <f>B29+B40</f>
        <v>1859</v>
      </c>
      <c r="C42">
        <f t="shared" ref="C42:E42" si="13">C29+C40</f>
        <v>939</v>
      </c>
      <c r="D42">
        <f t="shared" si="13"/>
        <v>1019</v>
      </c>
      <c r="E42">
        <f t="shared" si="13"/>
        <v>1357</v>
      </c>
      <c r="F42" s="4">
        <f>E42-B42</f>
        <v>-502</v>
      </c>
      <c r="H42" t="s">
        <v>49</v>
      </c>
      <c r="M42">
        <f t="shared" si="12"/>
        <v>0</v>
      </c>
    </row>
    <row r="43" spans="1:13">
      <c r="F43" s="16">
        <f>F42*100/B42</f>
        <v>-27.003765465303928</v>
      </c>
      <c r="H43" t="s">
        <v>50</v>
      </c>
      <c r="M43">
        <f t="shared" si="12"/>
        <v>0</v>
      </c>
    </row>
    <row r="44" spans="1:13">
      <c r="H44" t="s">
        <v>51</v>
      </c>
      <c r="I44">
        <v>533</v>
      </c>
      <c r="J44">
        <v>421</v>
      </c>
      <c r="K44">
        <v>445</v>
      </c>
      <c r="L44">
        <v>478</v>
      </c>
      <c r="M44">
        <f t="shared" si="12"/>
        <v>-55</v>
      </c>
    </row>
    <row r="45" spans="1:13">
      <c r="H45" t="s">
        <v>22</v>
      </c>
      <c r="I45">
        <f>SUM(I36:I44)</f>
        <v>778</v>
      </c>
      <c r="J45">
        <f>SUM(J36:J44)</f>
        <v>421</v>
      </c>
      <c r="K45">
        <f t="shared" ref="K45:L45" si="14">SUM(K36:K44)</f>
        <v>589</v>
      </c>
      <c r="L45">
        <f t="shared" si="14"/>
        <v>749</v>
      </c>
      <c r="M45">
        <f t="shared" si="12"/>
        <v>-29</v>
      </c>
    </row>
    <row r="48" spans="1:13">
      <c r="A48" t="s">
        <v>52</v>
      </c>
      <c r="B48">
        <f>B9+B18+B29+B40</f>
        <v>5692</v>
      </c>
      <c r="C48">
        <f t="shared" ref="C48:E48" si="15">C9+C18+C29+C40</f>
        <v>4580</v>
      </c>
      <c r="D48">
        <f t="shared" si="15"/>
        <v>4915</v>
      </c>
      <c r="E48">
        <f t="shared" si="15"/>
        <v>4317</v>
      </c>
      <c r="F48">
        <f>E48-B48</f>
        <v>-1375</v>
      </c>
      <c r="I48">
        <f>I12+I21+I34+I45</f>
        <v>5692</v>
      </c>
      <c r="J48">
        <f t="shared" ref="J48:M48" si="16">J12+J21+J34+J45</f>
        <v>4580</v>
      </c>
      <c r="K48">
        <f t="shared" si="16"/>
        <v>4915</v>
      </c>
      <c r="L48">
        <f t="shared" si="16"/>
        <v>4317</v>
      </c>
      <c r="M48">
        <f t="shared" si="16"/>
        <v>-1375</v>
      </c>
    </row>
    <row r="49" spans="6:17">
      <c r="F49" s="16">
        <f>F48*100/B48</f>
        <v>-24.156711173576952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47</v>
      </c>
      <c r="J54" s="8">
        <f t="shared" si="19"/>
        <v>28</v>
      </c>
      <c r="K54" s="8">
        <f t="shared" si="19"/>
        <v>52</v>
      </c>
      <c r="L54" s="8">
        <f t="shared" si="19"/>
        <v>32</v>
      </c>
      <c r="M54" s="13"/>
      <c r="N54" s="5">
        <f>I54*100/B48</f>
        <v>0.825720309205903</v>
      </c>
      <c r="O54" s="5">
        <f t="shared" ref="O54:Q54" si="21">J54*100/C48</f>
        <v>0.611353711790393</v>
      </c>
      <c r="P54" s="5">
        <f t="shared" si="21"/>
        <v>1.0579857578840284</v>
      </c>
      <c r="Q54" s="5">
        <f t="shared" si="21"/>
        <v>0.74125550150567521</v>
      </c>
    </row>
    <row r="55" spans="6:17">
      <c r="H55" s="7" t="s">
        <v>81</v>
      </c>
      <c r="I55" s="8">
        <f>I8+I17</f>
        <v>327</v>
      </c>
      <c r="J55" s="8">
        <f t="shared" si="19"/>
        <v>346</v>
      </c>
      <c r="K55" s="8">
        <f t="shared" si="19"/>
        <v>361</v>
      </c>
      <c r="L55" s="8">
        <f t="shared" si="19"/>
        <v>209</v>
      </c>
      <c r="M55" s="13"/>
      <c r="N55" s="5">
        <f>I55*100/B48</f>
        <v>5.7449051300070275</v>
      </c>
      <c r="O55" s="5">
        <f t="shared" ref="O55:Q55" si="22">J55*100/C48</f>
        <v>7.5545851528384276</v>
      </c>
      <c r="P55" s="5">
        <f t="shared" si="22"/>
        <v>7.3448626653102744</v>
      </c>
      <c r="Q55" s="5">
        <f t="shared" si="22"/>
        <v>4.8413249942089411</v>
      </c>
    </row>
    <row r="56" spans="6:17">
      <c r="H56" s="7" t="s">
        <v>82</v>
      </c>
      <c r="I56" s="8">
        <f t="shared" si="19"/>
        <v>830</v>
      </c>
      <c r="J56" s="8">
        <f t="shared" si="19"/>
        <v>799</v>
      </c>
      <c r="K56" s="8">
        <f t="shared" si="19"/>
        <v>829</v>
      </c>
      <c r="L56" s="8">
        <f t="shared" si="19"/>
        <v>485</v>
      </c>
      <c r="M56" s="13"/>
      <c r="N56" s="5">
        <f>I56*100/B48</f>
        <v>14.581869290231904</v>
      </c>
      <c r="O56" s="5">
        <f t="shared" ref="O56:Q56" si="23">J56*100/C48</f>
        <v>17.445414847161572</v>
      </c>
      <c r="P56" s="5">
        <f t="shared" si="23"/>
        <v>16.86673448626653</v>
      </c>
      <c r="Q56" s="5">
        <f t="shared" si="23"/>
        <v>11.234653694695391</v>
      </c>
    </row>
    <row r="57" spans="6:17">
      <c r="H57" s="7" t="s">
        <v>83</v>
      </c>
      <c r="I57" s="8">
        <f t="shared" si="19"/>
        <v>1233</v>
      </c>
      <c r="J57" s="8">
        <f t="shared" si="19"/>
        <v>1115</v>
      </c>
      <c r="K57" s="8">
        <f t="shared" si="19"/>
        <v>848</v>
      </c>
      <c r="L57" s="8">
        <f t="shared" si="19"/>
        <v>602</v>
      </c>
      <c r="M57" s="13"/>
      <c r="N57" s="5">
        <f>I57*100/B48</f>
        <v>21.661981728742095</v>
      </c>
      <c r="O57" s="5">
        <f t="shared" ref="O57:Q57" si="24">J57*100/C48</f>
        <v>24.344978165938866</v>
      </c>
      <c r="P57" s="5">
        <f t="shared" si="24"/>
        <v>17.253306205493388</v>
      </c>
      <c r="Q57" s="5">
        <f t="shared" si="24"/>
        <v>13.944869122075515</v>
      </c>
    </row>
    <row r="58" spans="6:17">
      <c r="H58" s="7" t="s">
        <v>84</v>
      </c>
      <c r="I58" s="8">
        <f t="shared" si="19"/>
        <v>1396</v>
      </c>
      <c r="J58" s="8">
        <f t="shared" si="19"/>
        <v>1353</v>
      </c>
      <c r="K58" s="8">
        <f t="shared" si="19"/>
        <v>1806</v>
      </c>
      <c r="L58" s="8">
        <f t="shared" si="19"/>
        <v>1632</v>
      </c>
      <c r="M58" s="13"/>
      <c r="N58" s="5">
        <f>I58*100/B48</f>
        <v>24.525650035137033</v>
      </c>
      <c r="O58" s="5">
        <f t="shared" ref="O58:Q58" si="25">J58*100/C48</f>
        <v>29.541484716157207</v>
      </c>
      <c r="P58" s="5">
        <f t="shared" si="25"/>
        <v>36.744659206510683</v>
      </c>
      <c r="Q58" s="5">
        <f t="shared" si="25"/>
        <v>37.804030576789437</v>
      </c>
    </row>
    <row r="60" spans="6:17">
      <c r="H60" t="s">
        <v>22</v>
      </c>
      <c r="I60">
        <f>SUM(I52:I58)</f>
        <v>3833</v>
      </c>
      <c r="J60">
        <f t="shared" ref="J60:Q60" si="26">SUM(J52:J58)</f>
        <v>3641</v>
      </c>
      <c r="K60">
        <f t="shared" si="26"/>
        <v>3896</v>
      </c>
      <c r="L60">
        <f t="shared" si="26"/>
        <v>2960</v>
      </c>
      <c r="N60" s="9">
        <f>SUM(N52:N58)</f>
        <v>67.340126493323964</v>
      </c>
      <c r="O60" s="5">
        <f t="shared" si="26"/>
        <v>79.497816593886455</v>
      </c>
      <c r="P60" s="5">
        <f t="shared" si="26"/>
        <v>79.267548321464915</v>
      </c>
      <c r="Q60" s="5">
        <f t="shared" si="26"/>
        <v>68.566133889274965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10</v>
      </c>
      <c r="J68">
        <f t="shared" ref="J68:L68" si="27">J25+J36</f>
        <v>0</v>
      </c>
      <c r="K68">
        <f t="shared" si="27"/>
        <v>12</v>
      </c>
      <c r="L68">
        <f t="shared" si="27"/>
        <v>9</v>
      </c>
      <c r="M68" s="14"/>
      <c r="N68" s="5">
        <f>I68*100/B48</f>
        <v>0.17568517217146873</v>
      </c>
      <c r="O68" s="5">
        <f t="shared" ref="O68:Q68" si="28">J68*100/C48</f>
        <v>0</v>
      </c>
      <c r="P68" s="5">
        <f t="shared" si="28"/>
        <v>0.24415055951169889</v>
      </c>
      <c r="Q68" s="5">
        <f t="shared" si="28"/>
        <v>0.20847810979847117</v>
      </c>
    </row>
    <row r="69" spans="8:17">
      <c r="H69" s="6" t="s">
        <v>68</v>
      </c>
      <c r="I69">
        <f t="shared" ref="I69:L76" si="29">I26+I37</f>
        <v>22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0.38650737877723118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200</v>
      </c>
      <c r="J70">
        <f t="shared" si="29"/>
        <v>0</v>
      </c>
      <c r="K70">
        <f t="shared" si="29"/>
        <v>102</v>
      </c>
      <c r="L70">
        <f t="shared" si="29"/>
        <v>241</v>
      </c>
      <c r="M70" s="14"/>
      <c r="N70" s="5">
        <f>I70*100/B48</f>
        <v>3.5137034434293746</v>
      </c>
      <c r="O70" s="5">
        <f t="shared" ref="O70:Q70" si="31">J70*100/C48</f>
        <v>0</v>
      </c>
      <c r="P70" s="5">
        <f t="shared" si="31"/>
        <v>2.0752797558494405</v>
      </c>
      <c r="Q70" s="5">
        <f t="shared" si="31"/>
        <v>5.582580495714617</v>
      </c>
    </row>
    <row r="71" spans="8:17">
      <c r="H71" s="6" t="s">
        <v>70</v>
      </c>
      <c r="I71">
        <f t="shared" si="29"/>
        <v>108</v>
      </c>
      <c r="J71">
        <f t="shared" si="29"/>
        <v>0</v>
      </c>
      <c r="K71">
        <f t="shared" si="29"/>
        <v>41</v>
      </c>
      <c r="L71">
        <f t="shared" si="29"/>
        <v>37</v>
      </c>
      <c r="M71" s="14"/>
      <c r="N71" s="5">
        <f>I71*100/B48</f>
        <v>1.8973998594518622</v>
      </c>
      <c r="O71" s="5">
        <f t="shared" ref="O71:Q71" si="32">J71*100/C48</f>
        <v>0</v>
      </c>
      <c r="P71" s="5">
        <f t="shared" si="32"/>
        <v>0.83418107833163779</v>
      </c>
      <c r="Q71" s="5">
        <f t="shared" si="32"/>
        <v>0.85707667361593698</v>
      </c>
    </row>
    <row r="72" spans="8:17">
      <c r="H72" s="6" t="s">
        <v>71</v>
      </c>
      <c r="I72">
        <f t="shared" si="29"/>
        <v>33</v>
      </c>
      <c r="J72">
        <f t="shared" si="29"/>
        <v>0</v>
      </c>
      <c r="K72">
        <f t="shared" si="29"/>
        <v>0</v>
      </c>
      <c r="L72">
        <f t="shared" si="29"/>
        <v>4</v>
      </c>
      <c r="M72" s="14"/>
      <c r="N72" s="5">
        <f>I72*100/B48</f>
        <v>0.57976106816584683</v>
      </c>
      <c r="O72" s="5">
        <f t="shared" ref="O72:Q72" si="33">J72*100/C48</f>
        <v>0</v>
      </c>
      <c r="P72" s="5">
        <f t="shared" si="33"/>
        <v>0</v>
      </c>
      <c r="Q72" s="5">
        <f t="shared" si="33"/>
        <v>9.2656937688209401E-2</v>
      </c>
    </row>
    <row r="73" spans="8:17">
      <c r="H73" s="6" t="s">
        <v>72</v>
      </c>
      <c r="I73">
        <f t="shared" si="29"/>
        <v>155</v>
      </c>
      <c r="J73">
        <f t="shared" si="29"/>
        <v>20</v>
      </c>
      <c r="K73">
        <f t="shared" si="29"/>
        <v>28</v>
      </c>
      <c r="L73">
        <f t="shared" si="29"/>
        <v>36</v>
      </c>
      <c r="M73" s="14"/>
      <c r="N73" s="5">
        <f>I73*100/B48</f>
        <v>2.7231201686577653</v>
      </c>
      <c r="O73" s="5">
        <f t="shared" ref="O73:Q73" si="34">J73*100/C48</f>
        <v>0.4366812227074236</v>
      </c>
      <c r="P73" s="5">
        <f t="shared" si="34"/>
        <v>0.5696846388606307</v>
      </c>
      <c r="Q73" s="5">
        <f t="shared" si="34"/>
        <v>0.83391243919388469</v>
      </c>
    </row>
    <row r="74" spans="8:17">
      <c r="H74" s="6" t="s">
        <v>73</v>
      </c>
      <c r="I74">
        <f t="shared" si="29"/>
        <v>22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0.38650737877723118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40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0.70274068868587491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1269</v>
      </c>
      <c r="J76">
        <f t="shared" si="29"/>
        <v>919</v>
      </c>
      <c r="K76">
        <f t="shared" si="29"/>
        <v>836</v>
      </c>
      <c r="L76">
        <f t="shared" si="29"/>
        <v>1030</v>
      </c>
      <c r="M76" s="14"/>
      <c r="N76" s="5">
        <f>I76*100/B48</f>
        <v>22.294448348559381</v>
      </c>
      <c r="O76" s="5">
        <f t="shared" ref="O76:Q76" si="37">J76*100/C48</f>
        <v>20.065502183406114</v>
      </c>
      <c r="P76" s="5">
        <f t="shared" si="37"/>
        <v>17.009155645981689</v>
      </c>
      <c r="Q76" s="5">
        <f t="shared" si="37"/>
        <v>23.85916145471392</v>
      </c>
    </row>
    <row r="78" spans="8:17">
      <c r="H78" t="s">
        <v>88</v>
      </c>
      <c r="I78">
        <f>SUM(I68:I76)</f>
        <v>1859</v>
      </c>
      <c r="J78">
        <f t="shared" ref="J78:Q78" si="38">SUM(J68:J76)</f>
        <v>939</v>
      </c>
      <c r="K78">
        <f t="shared" si="38"/>
        <v>1019</v>
      </c>
      <c r="L78">
        <f t="shared" si="38"/>
        <v>1357</v>
      </c>
      <c r="N78" s="5">
        <f t="shared" si="38"/>
        <v>32.659873506676036</v>
      </c>
      <c r="O78" s="5">
        <f t="shared" si="38"/>
        <v>20.502183406113538</v>
      </c>
      <c r="P78" s="5">
        <f t="shared" si="38"/>
        <v>20.732451678535096</v>
      </c>
      <c r="Q78" s="5">
        <f t="shared" si="38"/>
        <v>31.433866110725042</v>
      </c>
    </row>
  </sheetData>
  <mergeCells count="4">
    <mergeCell ref="A1:F1"/>
    <mergeCell ref="H1:M1"/>
    <mergeCell ref="M51:M58"/>
    <mergeCell ref="M67:M76"/>
  </mergeCells>
  <conditionalFormatting sqref="C9">
    <cfRule type="cellIs" dxfId="970" priority="61" operator="lessThan">
      <formula>$B$9</formula>
    </cfRule>
    <cfRule type="cellIs" dxfId="969" priority="62" operator="greaterThan">
      <formula>$B$9</formula>
    </cfRule>
  </conditionalFormatting>
  <conditionalFormatting sqref="C18">
    <cfRule type="cellIs" dxfId="968" priority="56" operator="greaterThan">
      <formula>$B$9</formula>
    </cfRule>
    <cfRule type="cellIs" dxfId="967" priority="55" operator="lessThan">
      <formula>$B$9</formula>
    </cfRule>
    <cfRule type="cellIs" dxfId="966" priority="54" operator="greaterThan">
      <formula>$B$18</formula>
    </cfRule>
    <cfRule type="cellIs" dxfId="965" priority="53" operator="lessThan">
      <formula>$B$18</formula>
    </cfRule>
  </conditionalFormatting>
  <conditionalFormatting sqref="C20">
    <cfRule type="cellIs" dxfId="964" priority="5" operator="lessThan">
      <formula>$B$20</formula>
    </cfRule>
  </conditionalFormatting>
  <conditionalFormatting sqref="C29">
    <cfRule type="cellIs" dxfId="963" priority="46" operator="greaterThan">
      <formula>$B$29</formula>
    </cfRule>
    <cfRule type="cellIs" dxfId="962" priority="45" operator="lessThan">
      <formula>$B$29</formula>
    </cfRule>
  </conditionalFormatting>
  <conditionalFormatting sqref="C40">
    <cfRule type="cellIs" dxfId="961" priority="40" operator="greaterThan">
      <formula>$B$40</formula>
    </cfRule>
    <cfRule type="cellIs" dxfId="960" priority="39" operator="lessThan">
      <formula>$B$40</formula>
    </cfRule>
  </conditionalFormatting>
  <conditionalFormatting sqref="C42">
    <cfRule type="cellIs" dxfId="959" priority="11" operator="greaterThan">
      <formula>$B$42</formula>
    </cfRule>
    <cfRule type="cellIs" dxfId="958" priority="10" operator="lessThan">
      <formula>$B$42</formula>
    </cfRule>
  </conditionalFormatting>
  <conditionalFormatting sqref="C48">
    <cfRule type="cellIs" dxfId="957" priority="24" operator="lessThan">
      <formula>$B$48</formula>
    </cfRule>
    <cfRule type="cellIs" dxfId="956" priority="25" operator="greaterThan">
      <formula>$B$48</formula>
    </cfRule>
  </conditionalFormatting>
  <conditionalFormatting sqref="C20:E20">
    <cfRule type="cellIs" dxfId="955" priority="15" operator="greaterThan">
      <formula>$B$20</formula>
    </cfRule>
  </conditionalFormatting>
  <conditionalFormatting sqref="D9">
    <cfRule type="cellIs" dxfId="954" priority="59" operator="lessThan">
      <formula>$C$9</formula>
    </cfRule>
    <cfRule type="cellIs" dxfId="953" priority="60" operator="greaterThan">
      <formula>$C$9</formula>
    </cfRule>
  </conditionalFormatting>
  <conditionalFormatting sqref="D18">
    <cfRule type="cellIs" dxfId="952" priority="33" operator="lessThan">
      <formula>$C$18</formula>
    </cfRule>
    <cfRule type="cellIs" dxfId="951" priority="34" operator="greaterThan">
      <formula>$C$18</formula>
    </cfRule>
  </conditionalFormatting>
  <conditionalFormatting sqref="D29">
    <cfRule type="cellIs" dxfId="950" priority="44" operator="greaterThan">
      <formula>$C$29</formula>
    </cfRule>
    <cfRule type="cellIs" dxfId="949" priority="43" operator="lessThan">
      <formula>$C$29</formula>
    </cfRule>
  </conditionalFormatting>
  <conditionalFormatting sqref="D40">
    <cfRule type="cellIs" dxfId="948" priority="37" operator="lessThan">
      <formula>$C$40</formula>
    </cfRule>
    <cfRule type="cellIs" dxfId="947" priority="38" operator="greaterThan">
      <formula>$C$40</formula>
    </cfRule>
  </conditionalFormatting>
  <conditionalFormatting sqref="D42">
    <cfRule type="cellIs" dxfId="946" priority="9" operator="greaterThan">
      <formula>$C$42</formula>
    </cfRule>
    <cfRule type="cellIs" dxfId="945" priority="8" operator="lessThan">
      <formula>$C$42</formula>
    </cfRule>
  </conditionalFormatting>
  <conditionalFormatting sqref="D48">
    <cfRule type="cellIs" dxfId="944" priority="23" operator="greaterThan">
      <formula>$C$48</formula>
    </cfRule>
    <cfRule type="cellIs" dxfId="943" priority="22" operator="lessThan">
      <formula>$C$48</formula>
    </cfRule>
  </conditionalFormatting>
  <conditionalFormatting sqref="E9">
    <cfRule type="cellIs" dxfId="942" priority="57" operator="lessThan">
      <formula>$D$9</formula>
    </cfRule>
    <cfRule type="cellIs" dxfId="941" priority="58" operator="greaterThan">
      <formula>$D$9</formula>
    </cfRule>
  </conditionalFormatting>
  <conditionalFormatting sqref="E18">
    <cfRule type="cellIs" dxfId="940" priority="31" operator="lessThan">
      <formula>$D$18</formula>
    </cfRule>
    <cfRule type="cellIs" dxfId="939" priority="32" operator="greaterThan">
      <formula>$D$18</formula>
    </cfRule>
  </conditionalFormatting>
  <conditionalFormatting sqref="E20">
    <cfRule type="cellIs" dxfId="938" priority="4" operator="lessThan">
      <formula>$D$20</formula>
    </cfRule>
  </conditionalFormatting>
  <conditionalFormatting sqref="E29">
    <cfRule type="cellIs" dxfId="937" priority="41" operator="lessThan">
      <formula>$D$29</formula>
    </cfRule>
    <cfRule type="cellIs" dxfId="936" priority="42" operator="greaterThan">
      <formula>$D$29</formula>
    </cfRule>
  </conditionalFormatting>
  <conditionalFormatting sqref="E40">
    <cfRule type="cellIs" dxfId="935" priority="36" operator="greaterThan">
      <formula>$D$40</formula>
    </cfRule>
    <cfRule type="cellIs" dxfId="934" priority="35" operator="lessThan">
      <formula>$D$40</formula>
    </cfRule>
  </conditionalFormatting>
  <conditionalFormatting sqref="E42">
    <cfRule type="cellIs" dxfId="933" priority="6" operator="lessThan">
      <formula>$D$42</formula>
    </cfRule>
    <cfRule type="cellIs" dxfId="932" priority="7" operator="greaterThan">
      <formula>$D$42</formula>
    </cfRule>
  </conditionalFormatting>
  <conditionalFormatting sqref="E48">
    <cfRule type="cellIs" dxfId="931" priority="21" operator="greaterThan">
      <formula>$D$48</formula>
    </cfRule>
    <cfRule type="cellIs" dxfId="930" priority="20" operator="lessThan">
      <formula>$D$48</formula>
    </cfRule>
  </conditionalFormatting>
  <conditionalFormatting sqref="F5:F9">
    <cfRule type="cellIs" dxfId="929" priority="63" operator="greaterThan">
      <formula>0</formula>
    </cfRule>
    <cfRule type="cellIs" dxfId="928" priority="64" operator="lessThan">
      <formula>0</formula>
    </cfRule>
  </conditionalFormatting>
  <conditionalFormatting sqref="F6:F9">
    <cfRule type="cellIs" dxfId="927" priority="52" operator="lessThan">
      <formula>0</formula>
    </cfRule>
  </conditionalFormatting>
  <conditionalFormatting sqref="F14:F18">
    <cfRule type="cellIs" dxfId="926" priority="68" operator="lessThan">
      <formula>0</formula>
    </cfRule>
    <cfRule type="cellIs" dxfId="925" priority="67" operator="greaterThan">
      <formula>0</formula>
    </cfRule>
  </conditionalFormatting>
  <conditionalFormatting sqref="F15:F18">
    <cfRule type="cellIs" dxfId="924" priority="51" operator="lessThan">
      <formula>0</formula>
    </cfRule>
  </conditionalFormatting>
  <conditionalFormatting sqref="F20">
    <cfRule type="cellIs" dxfId="923" priority="3" operator="lessThan">
      <formula>0</formula>
    </cfRule>
    <cfRule type="cellIs" dxfId="922" priority="2" operator="greaterThan">
      <formula>0</formula>
    </cfRule>
    <cfRule type="cellIs" dxfId="921" priority="1" operator="lessThan">
      <formula>0</formula>
    </cfRule>
  </conditionalFormatting>
  <conditionalFormatting sqref="F25:F29">
    <cfRule type="cellIs" dxfId="920" priority="49" operator="greaterThan">
      <formula>0</formula>
    </cfRule>
    <cfRule type="cellIs" dxfId="919" priority="50" operator="lessThan">
      <formula>0</formula>
    </cfRule>
  </conditionalFormatting>
  <conditionalFormatting sqref="F26:F29">
    <cfRule type="cellIs" dxfId="918" priority="48" operator="lessThan">
      <formula>0</formula>
    </cfRule>
  </conditionalFormatting>
  <conditionalFormatting sqref="F36:F40">
    <cfRule type="cellIs" dxfId="917" priority="30" operator="lessThan">
      <formula>0</formula>
    </cfRule>
    <cfRule type="cellIs" dxfId="916" priority="29" operator="greaterThan">
      <formula>0</formula>
    </cfRule>
  </conditionalFormatting>
  <conditionalFormatting sqref="F37:F40">
    <cfRule type="cellIs" dxfId="915" priority="28" operator="lessThan">
      <formula>0</formula>
    </cfRule>
  </conditionalFormatting>
  <conditionalFormatting sqref="F42">
    <cfRule type="cellIs" dxfId="914" priority="14" operator="lessThan">
      <formula>0</formula>
    </cfRule>
    <cfRule type="cellIs" dxfId="913" priority="13" operator="greaterThan">
      <formula>0</formula>
    </cfRule>
    <cfRule type="cellIs" dxfId="912" priority="12" operator="lessThan">
      <formula>0</formula>
    </cfRule>
  </conditionalFormatting>
  <conditionalFormatting sqref="F48">
    <cfRule type="cellIs" dxfId="911" priority="27" operator="lessThan">
      <formula>0</formula>
    </cfRule>
  </conditionalFormatting>
  <conditionalFormatting sqref="F48 F50:F52">
    <cfRule type="cellIs" dxfId="910" priority="26" operator="greaterThan">
      <formula>0</formula>
    </cfRule>
  </conditionalFormatting>
  <conditionalFormatting sqref="F50:F52">
    <cfRule type="cellIs" dxfId="909" priority="66" operator="lessThan">
      <formula>0</formula>
    </cfRule>
  </conditionalFormatting>
  <conditionalFormatting sqref="M5:M21">
    <cfRule type="cellIs" dxfId="908" priority="19" operator="greaterThan">
      <formula>0</formula>
    </cfRule>
    <cfRule type="cellIs" dxfId="907" priority="18" operator="lessThan">
      <formula>0</formula>
    </cfRule>
  </conditionalFormatting>
  <conditionalFormatting sqref="M25:M34 M36:M45">
    <cfRule type="cellIs" dxfId="906" priority="17" operator="greaterThan">
      <formula>0</formula>
    </cfRule>
    <cfRule type="cellIs" dxfId="905" priority="16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6543-7DFE-4142-B4E6-4FBE9379BE70}">
  <dimension ref="A1:Q78"/>
  <sheetViews>
    <sheetView topLeftCell="A25" workbookViewId="0">
      <selection activeCell="I52" sqref="I52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111</v>
      </c>
      <c r="B1" s="12"/>
      <c r="C1" s="12"/>
      <c r="D1" s="12"/>
      <c r="E1" s="12"/>
      <c r="F1" s="12"/>
      <c r="H1" s="12" t="s">
        <v>112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66</v>
      </c>
      <c r="C6">
        <v>50</v>
      </c>
      <c r="D6">
        <v>4</v>
      </c>
      <c r="F6">
        <f t="shared" ref="F6:F9" si="0">E6-B6</f>
        <v>-66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806</v>
      </c>
      <c r="C7">
        <v>757</v>
      </c>
      <c r="D7">
        <v>684</v>
      </c>
      <c r="E7">
        <v>551</v>
      </c>
      <c r="F7">
        <f t="shared" si="0"/>
        <v>-255</v>
      </c>
      <c r="H7" t="s">
        <v>21</v>
      </c>
      <c r="I7">
        <v>7</v>
      </c>
      <c r="J7">
        <v>5</v>
      </c>
      <c r="K7">
        <v>6</v>
      </c>
      <c r="L7">
        <v>8</v>
      </c>
      <c r="M7">
        <f t="shared" si="1"/>
        <v>1</v>
      </c>
    </row>
    <row r="8" spans="1:13">
      <c r="A8" t="s">
        <v>6</v>
      </c>
      <c r="B8">
        <v>617</v>
      </c>
      <c r="C8">
        <v>473</v>
      </c>
      <c r="D8">
        <v>651</v>
      </c>
      <c r="E8">
        <v>627</v>
      </c>
      <c r="F8">
        <f t="shared" si="0"/>
        <v>10</v>
      </c>
      <c r="H8" t="s">
        <v>23</v>
      </c>
      <c r="I8">
        <v>81</v>
      </c>
      <c r="J8">
        <v>70</v>
      </c>
      <c r="K8">
        <v>93</v>
      </c>
      <c r="L8">
        <v>77</v>
      </c>
      <c r="M8">
        <f t="shared" si="1"/>
        <v>-4</v>
      </c>
    </row>
    <row r="9" spans="1:13">
      <c r="A9" t="s">
        <v>22</v>
      </c>
      <c r="B9">
        <f>SUM(B5:B8)</f>
        <v>1489</v>
      </c>
      <c r="C9">
        <f>SUM(C5:C8)</f>
        <v>1280</v>
      </c>
      <c r="D9">
        <f>SUM(D5:D8)</f>
        <v>1339</v>
      </c>
      <c r="E9">
        <f>SUM(E5:E8)</f>
        <v>1178</v>
      </c>
      <c r="F9">
        <f t="shared" si="0"/>
        <v>-311</v>
      </c>
      <c r="H9" t="s">
        <v>24</v>
      </c>
      <c r="I9">
        <v>291</v>
      </c>
      <c r="J9">
        <v>309</v>
      </c>
      <c r="K9">
        <v>245</v>
      </c>
      <c r="L9">
        <v>210</v>
      </c>
      <c r="M9">
        <f t="shared" si="1"/>
        <v>-81</v>
      </c>
    </row>
    <row r="10" spans="1:13">
      <c r="H10" t="s">
        <v>25</v>
      </c>
      <c r="I10">
        <v>511</v>
      </c>
      <c r="J10">
        <v>437</v>
      </c>
      <c r="K10">
        <v>370</v>
      </c>
      <c r="L10">
        <v>269</v>
      </c>
      <c r="M10">
        <f t="shared" si="1"/>
        <v>-242</v>
      </c>
    </row>
    <row r="11" spans="1:13">
      <c r="H11" t="s">
        <v>26</v>
      </c>
      <c r="I11">
        <v>599</v>
      </c>
      <c r="J11">
        <v>459</v>
      </c>
      <c r="K11">
        <v>625</v>
      </c>
      <c r="L11">
        <v>614</v>
      </c>
      <c r="M11">
        <f t="shared" si="1"/>
        <v>15</v>
      </c>
    </row>
    <row r="12" spans="1:13">
      <c r="H12" t="s">
        <v>22</v>
      </c>
      <c r="I12">
        <f>SUM(I5:I11)</f>
        <v>1489</v>
      </c>
      <c r="J12">
        <f t="shared" ref="J12:L12" si="2">SUM(J5:J11)</f>
        <v>1280</v>
      </c>
      <c r="K12">
        <f t="shared" si="2"/>
        <v>1339</v>
      </c>
      <c r="L12">
        <f t="shared" si="2"/>
        <v>1178</v>
      </c>
      <c r="M12">
        <f t="shared" si="1"/>
        <v>-311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221</v>
      </c>
      <c r="C15">
        <v>154</v>
      </c>
      <c r="D15">
        <v>49</v>
      </c>
      <c r="F15">
        <f t="shared" ref="F15:F17" si="3">E15-B15</f>
        <v>-221</v>
      </c>
      <c r="H15" t="s">
        <v>28</v>
      </c>
      <c r="I15">
        <v>22</v>
      </c>
      <c r="J15">
        <v>14</v>
      </c>
      <c r="K15">
        <v>2</v>
      </c>
      <c r="M15">
        <f t="shared" ref="M15:M21" si="4">L15-I15</f>
        <v>-22</v>
      </c>
    </row>
    <row r="16" spans="1:13">
      <c r="A16" t="s">
        <v>9</v>
      </c>
      <c r="B16">
        <v>802</v>
      </c>
      <c r="C16">
        <v>781</v>
      </c>
      <c r="D16">
        <v>665</v>
      </c>
      <c r="E16">
        <v>726</v>
      </c>
      <c r="F16">
        <f t="shared" si="3"/>
        <v>-76</v>
      </c>
      <c r="H16" t="s">
        <v>29</v>
      </c>
      <c r="I16">
        <v>131</v>
      </c>
      <c r="J16">
        <v>80</v>
      </c>
      <c r="K16">
        <v>26</v>
      </c>
      <c r="L16">
        <v>8</v>
      </c>
      <c r="M16">
        <f t="shared" si="4"/>
        <v>-123</v>
      </c>
    </row>
    <row r="17" spans="1:17">
      <c r="A17" t="s">
        <v>10</v>
      </c>
      <c r="B17">
        <v>575</v>
      </c>
      <c r="C17">
        <v>582</v>
      </c>
      <c r="D17">
        <v>826</v>
      </c>
      <c r="E17">
        <v>582</v>
      </c>
      <c r="F17">
        <f t="shared" si="3"/>
        <v>7</v>
      </c>
      <c r="H17" t="s">
        <v>30</v>
      </c>
      <c r="I17">
        <v>166</v>
      </c>
      <c r="J17">
        <v>184</v>
      </c>
      <c r="K17">
        <v>128</v>
      </c>
      <c r="L17">
        <v>114</v>
      </c>
      <c r="M17">
        <f t="shared" si="4"/>
        <v>-52</v>
      </c>
    </row>
    <row r="18" spans="1:17">
      <c r="A18" t="s">
        <v>22</v>
      </c>
      <c r="B18">
        <f>SUM(B14:B17)</f>
        <v>1598</v>
      </c>
      <c r="C18">
        <f t="shared" ref="C18:F18" si="5">SUM(C14:C17)</f>
        <v>1517</v>
      </c>
      <c r="D18" s="4">
        <f t="shared" si="5"/>
        <v>1540</v>
      </c>
      <c r="E18" s="4">
        <f t="shared" si="5"/>
        <v>1308</v>
      </c>
      <c r="F18" s="4">
        <f t="shared" si="5"/>
        <v>-290</v>
      </c>
      <c r="H18" t="s">
        <v>31</v>
      </c>
      <c r="I18">
        <v>328</v>
      </c>
      <c r="J18">
        <v>322</v>
      </c>
      <c r="K18">
        <v>217</v>
      </c>
      <c r="L18">
        <v>227</v>
      </c>
      <c r="M18">
        <f t="shared" si="4"/>
        <v>-101</v>
      </c>
    </row>
    <row r="19" spans="1:17">
      <c r="H19" t="s">
        <v>32</v>
      </c>
      <c r="I19">
        <v>464</v>
      </c>
      <c r="J19">
        <v>372</v>
      </c>
      <c r="K19">
        <v>397</v>
      </c>
      <c r="L19">
        <v>412</v>
      </c>
      <c r="M19">
        <f t="shared" si="4"/>
        <v>-52</v>
      </c>
    </row>
    <row r="20" spans="1:17">
      <c r="A20" t="s">
        <v>85</v>
      </c>
      <c r="B20">
        <f>B9+B18</f>
        <v>3087</v>
      </c>
      <c r="C20">
        <f t="shared" ref="C20:F20" si="6">C9+C18</f>
        <v>2797</v>
      </c>
      <c r="D20">
        <f t="shared" si="6"/>
        <v>2879</v>
      </c>
      <c r="E20">
        <f t="shared" si="6"/>
        <v>2486</v>
      </c>
      <c r="F20" s="4">
        <f t="shared" si="6"/>
        <v>-601</v>
      </c>
      <c r="H20" t="s">
        <v>33</v>
      </c>
      <c r="I20">
        <v>487</v>
      </c>
      <c r="J20">
        <v>545</v>
      </c>
      <c r="K20">
        <v>770</v>
      </c>
      <c r="L20">
        <v>547</v>
      </c>
      <c r="M20">
        <f t="shared" si="4"/>
        <v>60</v>
      </c>
    </row>
    <row r="21" spans="1:17">
      <c r="F21" s="16">
        <f>F20*100/B20</f>
        <v>-19.468739876903143</v>
      </c>
      <c r="H21" t="s">
        <v>22</v>
      </c>
      <c r="I21">
        <f>SUM(I14:I20)</f>
        <v>1598</v>
      </c>
      <c r="J21">
        <f t="shared" ref="J21:L21" si="7">SUM(J14:J20)</f>
        <v>1517</v>
      </c>
      <c r="K21">
        <f t="shared" si="7"/>
        <v>1540</v>
      </c>
      <c r="L21">
        <f t="shared" si="7"/>
        <v>1308</v>
      </c>
      <c r="M21">
        <f t="shared" si="4"/>
        <v>-290</v>
      </c>
    </row>
    <row r="22" spans="1:17">
      <c r="Q22" s="4"/>
    </row>
    <row r="23" spans="1:17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7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7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7">
      <c r="A27" t="s">
        <v>13</v>
      </c>
      <c r="B27">
        <v>833</v>
      </c>
      <c r="C27">
        <v>510</v>
      </c>
      <c r="D27">
        <v>601</v>
      </c>
      <c r="E27">
        <v>412</v>
      </c>
      <c r="F27">
        <f t="shared" si="8"/>
        <v>-421</v>
      </c>
      <c r="H27" t="s">
        <v>36</v>
      </c>
      <c r="K27">
        <v>11</v>
      </c>
      <c r="M27">
        <f t="shared" si="9"/>
        <v>0</v>
      </c>
    </row>
    <row r="28" spans="1:17">
      <c r="A28" t="s">
        <v>14</v>
      </c>
      <c r="B28">
        <v>689</v>
      </c>
      <c r="C28">
        <v>476</v>
      </c>
      <c r="D28">
        <v>573</v>
      </c>
      <c r="E28">
        <v>394</v>
      </c>
      <c r="F28">
        <f t="shared" si="8"/>
        <v>-295</v>
      </c>
      <c r="H28" t="s">
        <v>37</v>
      </c>
      <c r="M28">
        <f t="shared" si="9"/>
        <v>0</v>
      </c>
    </row>
    <row r="29" spans="1:17">
      <c r="A29" t="s">
        <v>22</v>
      </c>
      <c r="B29">
        <f>SUM(B25:B28)</f>
        <v>1522</v>
      </c>
      <c r="C29">
        <f>SUM(C25:C28)</f>
        <v>986</v>
      </c>
      <c r="D29">
        <f>SUM(D25:D28)</f>
        <v>1174</v>
      </c>
      <c r="E29">
        <f>SUM(E25:E28)</f>
        <v>806</v>
      </c>
      <c r="F29" s="4">
        <f>SUM(F25:F28)</f>
        <v>-716</v>
      </c>
      <c r="H29" t="s">
        <v>38</v>
      </c>
      <c r="I29">
        <v>36</v>
      </c>
      <c r="K29">
        <v>5</v>
      </c>
      <c r="M29">
        <f t="shared" si="9"/>
        <v>-36</v>
      </c>
    </row>
    <row r="30" spans="1:17">
      <c r="H30" t="s">
        <v>39</v>
      </c>
      <c r="I30">
        <v>97</v>
      </c>
      <c r="J30">
        <v>34</v>
      </c>
      <c r="K30">
        <v>17</v>
      </c>
      <c r="L30">
        <v>8</v>
      </c>
      <c r="M30">
        <f t="shared" si="9"/>
        <v>-89</v>
      </c>
    </row>
    <row r="31" spans="1:17">
      <c r="H31" t="s">
        <v>40</v>
      </c>
      <c r="I31">
        <v>49</v>
      </c>
      <c r="M31">
        <f t="shared" si="9"/>
        <v>-49</v>
      </c>
    </row>
    <row r="32" spans="1:17">
      <c r="H32" t="s">
        <v>41</v>
      </c>
      <c r="I32">
        <v>56</v>
      </c>
      <c r="J32">
        <v>14</v>
      </c>
      <c r="K32">
        <v>35</v>
      </c>
      <c r="L32">
        <v>16</v>
      </c>
      <c r="M32">
        <f t="shared" si="9"/>
        <v>-40</v>
      </c>
    </row>
    <row r="33" spans="1:13">
      <c r="H33" t="s">
        <v>42</v>
      </c>
      <c r="I33">
        <v>1284</v>
      </c>
      <c r="J33">
        <v>938</v>
      </c>
      <c r="K33">
        <v>1106</v>
      </c>
      <c r="L33">
        <v>782</v>
      </c>
      <c r="M33">
        <f t="shared" si="9"/>
        <v>-502</v>
      </c>
    </row>
    <row r="34" spans="1:13">
      <c r="H34" t="s">
        <v>22</v>
      </c>
      <c r="I34">
        <f>SUM(I25:I33)</f>
        <v>1522</v>
      </c>
      <c r="J34">
        <f t="shared" ref="J34:L34" si="10">SUM(J25:J33)</f>
        <v>986</v>
      </c>
      <c r="K34">
        <f t="shared" si="10"/>
        <v>1174</v>
      </c>
      <c r="L34">
        <f t="shared" si="10"/>
        <v>806</v>
      </c>
      <c r="M34">
        <f t="shared" si="9"/>
        <v>-716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202</v>
      </c>
      <c r="C37">
        <v>195</v>
      </c>
      <c r="D37">
        <v>199</v>
      </c>
      <c r="E37">
        <v>97</v>
      </c>
      <c r="F37">
        <f t="shared" ref="F37:F39" si="11">E37-B37</f>
        <v>-105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553</v>
      </c>
      <c r="C38">
        <v>388</v>
      </c>
      <c r="D38">
        <v>255</v>
      </c>
      <c r="E38">
        <v>281</v>
      </c>
      <c r="F38">
        <f t="shared" si="11"/>
        <v>-272</v>
      </c>
      <c r="H38" t="s">
        <v>45</v>
      </c>
      <c r="I38">
        <v>142</v>
      </c>
      <c r="J38">
        <v>129</v>
      </c>
      <c r="K38">
        <v>134</v>
      </c>
      <c r="L38">
        <v>65</v>
      </c>
      <c r="M38">
        <f t="shared" si="12"/>
        <v>-77</v>
      </c>
    </row>
    <row r="39" spans="1:13">
      <c r="A39" t="s">
        <v>18</v>
      </c>
      <c r="B39">
        <v>818</v>
      </c>
      <c r="C39">
        <v>715</v>
      </c>
      <c r="D39">
        <v>534</v>
      </c>
      <c r="E39">
        <v>401</v>
      </c>
      <c r="F39">
        <f t="shared" si="11"/>
        <v>-417</v>
      </c>
      <c r="H39" t="s">
        <v>46</v>
      </c>
      <c r="I39">
        <v>44</v>
      </c>
      <c r="J39">
        <v>42</v>
      </c>
      <c r="K39">
        <v>47</v>
      </c>
      <c r="L39">
        <v>11</v>
      </c>
      <c r="M39">
        <f t="shared" si="12"/>
        <v>-33</v>
      </c>
    </row>
    <row r="40" spans="1:13">
      <c r="A40" t="s">
        <v>22</v>
      </c>
      <c r="B40">
        <f>SUM(B36:B39)</f>
        <v>1573</v>
      </c>
      <c r="C40">
        <f>SUM(C36:C39)</f>
        <v>1298</v>
      </c>
      <c r="D40">
        <f>SUM(D36:D39)</f>
        <v>988</v>
      </c>
      <c r="E40">
        <f>SUM(E36:E39)</f>
        <v>779</v>
      </c>
      <c r="F40" s="4">
        <f>SUM(F36:F39)</f>
        <v>-794</v>
      </c>
      <c r="H40" t="s">
        <v>47</v>
      </c>
      <c r="M40">
        <f t="shared" si="12"/>
        <v>0</v>
      </c>
    </row>
    <row r="41" spans="1:13">
      <c r="H41" t="s">
        <v>48</v>
      </c>
      <c r="I41">
        <v>24</v>
      </c>
      <c r="J41">
        <v>30</v>
      </c>
      <c r="K41">
        <v>18</v>
      </c>
      <c r="L41">
        <v>21</v>
      </c>
      <c r="M41">
        <f t="shared" si="12"/>
        <v>-3</v>
      </c>
    </row>
    <row r="42" spans="1:13">
      <c r="A42" t="s">
        <v>54</v>
      </c>
      <c r="B42">
        <f>B29+B40</f>
        <v>3095</v>
      </c>
      <c r="C42">
        <f t="shared" ref="C42:E42" si="13">C29+C40</f>
        <v>2284</v>
      </c>
      <c r="D42">
        <f t="shared" si="13"/>
        <v>2162</v>
      </c>
      <c r="E42">
        <f t="shared" si="13"/>
        <v>1585</v>
      </c>
      <c r="F42" s="4">
        <f>E42-B42</f>
        <v>-1510</v>
      </c>
      <c r="H42" t="s">
        <v>49</v>
      </c>
      <c r="M42">
        <f t="shared" si="12"/>
        <v>0</v>
      </c>
    </row>
    <row r="43" spans="1:13">
      <c r="F43" s="16">
        <f>F42*100/B42</f>
        <v>-48.788368336025847</v>
      </c>
      <c r="H43" t="s">
        <v>50</v>
      </c>
      <c r="M43">
        <f t="shared" si="12"/>
        <v>0</v>
      </c>
    </row>
    <row r="44" spans="1:13">
      <c r="H44" t="s">
        <v>51</v>
      </c>
      <c r="I44">
        <v>1363</v>
      </c>
      <c r="J44">
        <v>1097</v>
      </c>
      <c r="K44">
        <v>789</v>
      </c>
      <c r="L44">
        <v>682</v>
      </c>
      <c r="M44">
        <f t="shared" si="12"/>
        <v>-681</v>
      </c>
    </row>
    <row r="45" spans="1:13">
      <c r="H45" t="s">
        <v>22</v>
      </c>
      <c r="I45">
        <f>SUM(I36:I44)</f>
        <v>1573</v>
      </c>
      <c r="J45">
        <f>SUM(J36:J44)</f>
        <v>1298</v>
      </c>
      <c r="K45">
        <f t="shared" ref="K45:L45" si="14">SUM(K36:K44)</f>
        <v>988</v>
      </c>
      <c r="L45">
        <f t="shared" si="14"/>
        <v>779</v>
      </c>
      <c r="M45">
        <f t="shared" si="12"/>
        <v>-794</v>
      </c>
    </row>
    <row r="48" spans="1:13">
      <c r="A48" t="s">
        <v>52</v>
      </c>
      <c r="B48">
        <f>B9+B18+B29+B40</f>
        <v>6182</v>
      </c>
      <c r="C48">
        <f t="shared" ref="C48:E48" si="15">C9+C18+C29+C40</f>
        <v>5081</v>
      </c>
      <c r="D48">
        <f t="shared" si="15"/>
        <v>5041</v>
      </c>
      <c r="E48">
        <f t="shared" si="15"/>
        <v>4071</v>
      </c>
      <c r="F48">
        <f>E48-B48</f>
        <v>-2111</v>
      </c>
      <c r="I48">
        <f>I12+I21+I34+I45</f>
        <v>6182</v>
      </c>
      <c r="J48">
        <f t="shared" ref="J48:M48" si="16">J12+J21+J34+J45</f>
        <v>5081</v>
      </c>
      <c r="K48">
        <f t="shared" si="16"/>
        <v>5041</v>
      </c>
      <c r="L48">
        <f t="shared" si="16"/>
        <v>4071</v>
      </c>
      <c r="M48">
        <f t="shared" si="16"/>
        <v>-2111</v>
      </c>
    </row>
    <row r="49" spans="6:17">
      <c r="F49" s="16">
        <f>F48*100/B48</f>
        <v>-34.147525072791979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22</v>
      </c>
      <c r="J53" s="8">
        <f t="shared" si="19"/>
        <v>14</v>
      </c>
      <c r="K53" s="8">
        <f t="shared" si="19"/>
        <v>2</v>
      </c>
      <c r="L53" s="8">
        <f t="shared" si="19"/>
        <v>0</v>
      </c>
      <c r="M53" s="13"/>
      <c r="N53" s="5">
        <f>I53*100/B48</f>
        <v>0.35587188612099646</v>
      </c>
      <c r="O53" s="5">
        <f t="shared" ref="O53:Q53" si="20">J53*100/C48</f>
        <v>0.27553631174965559</v>
      </c>
      <c r="P53" s="5">
        <f t="shared" si="20"/>
        <v>3.9674667724657803E-2</v>
      </c>
      <c r="Q53" s="5">
        <f t="shared" si="20"/>
        <v>0</v>
      </c>
    </row>
    <row r="54" spans="6:17">
      <c r="H54" s="7" t="s">
        <v>80</v>
      </c>
      <c r="I54" s="8">
        <f t="shared" si="19"/>
        <v>138</v>
      </c>
      <c r="J54" s="8">
        <f t="shared" si="19"/>
        <v>85</v>
      </c>
      <c r="K54" s="8">
        <f t="shared" si="19"/>
        <v>32</v>
      </c>
      <c r="L54" s="8">
        <f t="shared" si="19"/>
        <v>16</v>
      </c>
      <c r="M54" s="13"/>
      <c r="N54" s="5">
        <f>I54*100/B48</f>
        <v>2.2322872856680687</v>
      </c>
      <c r="O54" s="5">
        <f t="shared" ref="O54:Q54" si="21">J54*100/C48</f>
        <v>1.672899035622909</v>
      </c>
      <c r="P54" s="5">
        <f t="shared" si="21"/>
        <v>0.63479468359452484</v>
      </c>
      <c r="Q54" s="5">
        <f t="shared" si="21"/>
        <v>0.39302382706951611</v>
      </c>
    </row>
    <row r="55" spans="6:17">
      <c r="H55" s="7" t="s">
        <v>81</v>
      </c>
      <c r="I55" s="8">
        <f>I8+I17</f>
        <v>247</v>
      </c>
      <c r="J55" s="8">
        <f t="shared" si="19"/>
        <v>254</v>
      </c>
      <c r="K55" s="8">
        <f t="shared" si="19"/>
        <v>221</v>
      </c>
      <c r="L55" s="8">
        <f t="shared" si="19"/>
        <v>191</v>
      </c>
      <c r="M55" s="13"/>
      <c r="N55" s="5">
        <f>I55*100/B48</f>
        <v>3.9954707214493692</v>
      </c>
      <c r="O55" s="5">
        <f t="shared" ref="O55:Q55" si="22">J55*100/C48</f>
        <v>4.9990159417437514</v>
      </c>
      <c r="P55" s="5">
        <f t="shared" si="22"/>
        <v>4.3840507835746871</v>
      </c>
      <c r="Q55" s="5">
        <f t="shared" si="22"/>
        <v>4.6917219356423487</v>
      </c>
    </row>
    <row r="56" spans="6:17">
      <c r="H56" s="7" t="s">
        <v>82</v>
      </c>
      <c r="I56" s="8">
        <f t="shared" si="19"/>
        <v>619</v>
      </c>
      <c r="J56" s="8">
        <f t="shared" si="19"/>
        <v>631</v>
      </c>
      <c r="K56" s="8">
        <f t="shared" si="19"/>
        <v>462</v>
      </c>
      <c r="L56" s="8">
        <f t="shared" si="19"/>
        <v>437</v>
      </c>
      <c r="M56" s="13"/>
      <c r="N56" s="5">
        <f>I56*100/B48</f>
        <v>10.012940795858945</v>
      </c>
      <c r="O56" s="5">
        <f t="shared" ref="O56:Q56" si="23">J56*100/C48</f>
        <v>12.418815193859476</v>
      </c>
      <c r="P56" s="5">
        <f t="shared" si="23"/>
        <v>9.1648482443959534</v>
      </c>
      <c r="Q56" s="5">
        <f t="shared" si="23"/>
        <v>10.734463276836157</v>
      </c>
    </row>
    <row r="57" spans="6:17">
      <c r="H57" s="7" t="s">
        <v>83</v>
      </c>
      <c r="I57" s="8">
        <f t="shared" si="19"/>
        <v>975</v>
      </c>
      <c r="J57" s="8">
        <f t="shared" si="19"/>
        <v>809</v>
      </c>
      <c r="K57" s="8">
        <f t="shared" si="19"/>
        <v>767</v>
      </c>
      <c r="L57" s="8">
        <f t="shared" si="19"/>
        <v>681</v>
      </c>
      <c r="M57" s="13"/>
      <c r="N57" s="5">
        <f>I57*100/B48</f>
        <v>15.771594953089615</v>
      </c>
      <c r="O57" s="5">
        <f t="shared" ref="O57:Q57" si="24">J57*100/C48</f>
        <v>15.922062586105097</v>
      </c>
      <c r="P57" s="5">
        <f t="shared" si="24"/>
        <v>15.215235072406269</v>
      </c>
      <c r="Q57" s="5">
        <f t="shared" si="24"/>
        <v>16.728076639646279</v>
      </c>
    </row>
    <row r="58" spans="6:17">
      <c r="H58" s="7" t="s">
        <v>84</v>
      </c>
      <c r="I58" s="8">
        <f t="shared" si="19"/>
        <v>1086</v>
      </c>
      <c r="J58" s="8">
        <f t="shared" si="19"/>
        <v>1004</v>
      </c>
      <c r="K58" s="8">
        <f t="shared" si="19"/>
        <v>1395</v>
      </c>
      <c r="L58" s="8">
        <f t="shared" si="19"/>
        <v>1161</v>
      </c>
      <c r="M58" s="13"/>
      <c r="N58" s="5">
        <f>I58*100/B48</f>
        <v>17.567130378518279</v>
      </c>
      <c r="O58" s="5">
        <f t="shared" ref="O58:Q58" si="25">J58*100/C48</f>
        <v>19.759889785475298</v>
      </c>
      <c r="P58" s="5">
        <f t="shared" si="25"/>
        <v>27.673080737948819</v>
      </c>
      <c r="Q58" s="5">
        <f t="shared" si="25"/>
        <v>28.518791451731762</v>
      </c>
    </row>
    <row r="60" spans="6:17">
      <c r="H60" t="s">
        <v>22</v>
      </c>
      <c r="I60">
        <f>SUM(I52:I58)</f>
        <v>3087</v>
      </c>
      <c r="J60">
        <f t="shared" ref="J60:Q60" si="26">SUM(J52:J58)</f>
        <v>2797</v>
      </c>
      <c r="K60">
        <f t="shared" si="26"/>
        <v>2879</v>
      </c>
      <c r="L60">
        <f t="shared" si="26"/>
        <v>2486</v>
      </c>
      <c r="N60" s="9">
        <f>SUM(N52:N58)</f>
        <v>49.935296020705273</v>
      </c>
      <c r="O60" s="5">
        <f t="shared" si="26"/>
        <v>55.048218854556183</v>
      </c>
      <c r="P60" s="5">
        <f t="shared" si="26"/>
        <v>57.111684189644912</v>
      </c>
      <c r="Q60" s="5">
        <f t="shared" si="26"/>
        <v>61.066077130926061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142</v>
      </c>
      <c r="J70">
        <f t="shared" si="29"/>
        <v>129</v>
      </c>
      <c r="K70">
        <f t="shared" si="29"/>
        <v>145</v>
      </c>
      <c r="L70">
        <f t="shared" si="29"/>
        <v>65</v>
      </c>
      <c r="M70" s="14"/>
      <c r="N70" s="5">
        <f>I70*100/B48</f>
        <v>2.296991264962795</v>
      </c>
      <c r="O70" s="5">
        <f t="shared" ref="O70:Q70" si="31">J70*100/C48</f>
        <v>2.5388703011218263</v>
      </c>
      <c r="P70" s="5">
        <f t="shared" si="31"/>
        <v>2.8764134100376908</v>
      </c>
      <c r="Q70" s="5">
        <f t="shared" si="31"/>
        <v>1.5966592974699092</v>
      </c>
    </row>
    <row r="71" spans="8:17">
      <c r="H71" s="6" t="s">
        <v>70</v>
      </c>
      <c r="I71">
        <f t="shared" si="29"/>
        <v>44</v>
      </c>
      <c r="J71">
        <f t="shared" si="29"/>
        <v>42</v>
      </c>
      <c r="K71">
        <f t="shared" si="29"/>
        <v>47</v>
      </c>
      <c r="L71">
        <f t="shared" si="29"/>
        <v>11</v>
      </c>
      <c r="M71" s="14"/>
      <c r="N71" s="5">
        <f>I71*100/B48</f>
        <v>0.71174377224199292</v>
      </c>
      <c r="O71" s="5">
        <f t="shared" ref="O71:Q71" si="32">J71*100/C48</f>
        <v>0.82660893524896673</v>
      </c>
      <c r="P71" s="5">
        <f t="shared" si="32"/>
        <v>0.93235469152945849</v>
      </c>
      <c r="Q71" s="5">
        <f t="shared" si="32"/>
        <v>0.27020388111029231</v>
      </c>
    </row>
    <row r="72" spans="8:17">
      <c r="H72" s="6" t="s">
        <v>71</v>
      </c>
      <c r="I72">
        <f t="shared" si="29"/>
        <v>36</v>
      </c>
      <c r="J72">
        <f t="shared" si="29"/>
        <v>0</v>
      </c>
      <c r="K72">
        <f t="shared" si="29"/>
        <v>5</v>
      </c>
      <c r="L72">
        <f t="shared" si="29"/>
        <v>0</v>
      </c>
      <c r="M72" s="14"/>
      <c r="N72" s="5">
        <f>I72*100/B48</f>
        <v>0.58233581365253961</v>
      </c>
      <c r="O72" s="5">
        <f t="shared" ref="O72:Q72" si="33">J72*100/C48</f>
        <v>0</v>
      </c>
      <c r="P72" s="5">
        <f t="shared" si="33"/>
        <v>9.9186669311644521E-2</v>
      </c>
      <c r="Q72" s="5">
        <f t="shared" si="33"/>
        <v>0</v>
      </c>
    </row>
    <row r="73" spans="8:17">
      <c r="H73" s="6" t="s">
        <v>72</v>
      </c>
      <c r="I73">
        <f t="shared" si="29"/>
        <v>121</v>
      </c>
      <c r="J73">
        <f t="shared" si="29"/>
        <v>64</v>
      </c>
      <c r="K73">
        <f t="shared" si="29"/>
        <v>35</v>
      </c>
      <c r="L73">
        <f t="shared" si="29"/>
        <v>29</v>
      </c>
      <c r="M73" s="14"/>
      <c r="N73" s="5">
        <f>I73*100/B48</f>
        <v>1.9572953736654803</v>
      </c>
      <c r="O73" s="5">
        <f t="shared" ref="O73:Q73" si="34">J73*100/C48</f>
        <v>1.2595945679984255</v>
      </c>
      <c r="P73" s="5">
        <f t="shared" si="34"/>
        <v>0.69430668518151162</v>
      </c>
      <c r="Q73" s="5">
        <f t="shared" si="34"/>
        <v>0.7123556865634979</v>
      </c>
    </row>
    <row r="74" spans="8:17">
      <c r="H74" s="6" t="s">
        <v>73</v>
      </c>
      <c r="I74">
        <f t="shared" si="29"/>
        <v>49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0.79262374636040112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56</v>
      </c>
      <c r="J75">
        <f t="shared" si="29"/>
        <v>14</v>
      </c>
      <c r="K75">
        <f t="shared" si="29"/>
        <v>35</v>
      </c>
      <c r="L75">
        <f t="shared" si="29"/>
        <v>16</v>
      </c>
      <c r="M75" s="14"/>
      <c r="N75" s="5">
        <f>I75*100/B48</f>
        <v>0.90585571012617272</v>
      </c>
      <c r="O75" s="5">
        <f t="shared" ref="O75:Q75" si="36">J75*100/C48</f>
        <v>0.27553631174965559</v>
      </c>
      <c r="P75" s="5">
        <f t="shared" si="36"/>
        <v>0.69430668518151162</v>
      </c>
      <c r="Q75" s="5">
        <f t="shared" si="36"/>
        <v>0.39302382706951611</v>
      </c>
    </row>
    <row r="76" spans="8:17">
      <c r="H76" s="6" t="s">
        <v>75</v>
      </c>
      <c r="I76">
        <f t="shared" si="29"/>
        <v>2647</v>
      </c>
      <c r="J76">
        <f t="shared" si="29"/>
        <v>2035</v>
      </c>
      <c r="K76">
        <f t="shared" si="29"/>
        <v>1895</v>
      </c>
      <c r="L76">
        <f t="shared" si="29"/>
        <v>1464</v>
      </c>
      <c r="M76" s="14"/>
      <c r="N76" s="5">
        <f>I76*100/B48</f>
        <v>42.817858298285344</v>
      </c>
      <c r="O76" s="5">
        <f t="shared" ref="O76:Q76" si="37">J76*100/C48</f>
        <v>40.051171029324934</v>
      </c>
      <c r="P76" s="5">
        <f t="shared" si="37"/>
        <v>37.591747669113268</v>
      </c>
      <c r="Q76" s="5">
        <f t="shared" si="37"/>
        <v>35.961680176860725</v>
      </c>
    </row>
    <row r="78" spans="8:17">
      <c r="H78" t="s">
        <v>88</v>
      </c>
      <c r="I78">
        <f>SUM(I68:I76)</f>
        <v>3095</v>
      </c>
      <c r="J78">
        <f t="shared" ref="J78:Q78" si="38">SUM(J68:J76)</f>
        <v>2284</v>
      </c>
      <c r="K78">
        <f t="shared" si="38"/>
        <v>2162</v>
      </c>
      <c r="L78">
        <f t="shared" si="38"/>
        <v>1585</v>
      </c>
      <c r="N78" s="5">
        <f t="shared" si="38"/>
        <v>50.064703979294727</v>
      </c>
      <c r="O78" s="5">
        <f t="shared" si="38"/>
        <v>44.95178114544381</v>
      </c>
      <c r="P78" s="5">
        <f t="shared" si="38"/>
        <v>42.888315810355081</v>
      </c>
      <c r="Q78" s="5">
        <f t="shared" si="38"/>
        <v>38.933922869073939</v>
      </c>
    </row>
  </sheetData>
  <mergeCells count="4">
    <mergeCell ref="A1:F1"/>
    <mergeCell ref="H1:M1"/>
    <mergeCell ref="M51:M58"/>
    <mergeCell ref="M67:M76"/>
  </mergeCells>
  <conditionalFormatting sqref="C9">
    <cfRule type="cellIs" dxfId="904" priority="70" operator="greaterThan">
      <formula>$B$9</formula>
    </cfRule>
    <cfRule type="cellIs" dxfId="903" priority="69" operator="lessThan">
      <formula>$B$9</formula>
    </cfRule>
  </conditionalFormatting>
  <conditionalFormatting sqref="C18">
    <cfRule type="cellIs" dxfId="902" priority="62" operator="greaterThan">
      <formula>$B$18</formula>
    </cfRule>
    <cfRule type="cellIs" dxfId="901" priority="61" operator="lessThan">
      <formula>$B$18</formula>
    </cfRule>
    <cfRule type="cellIs" dxfId="900" priority="63" operator="lessThan">
      <formula>$B$9</formula>
    </cfRule>
    <cfRule type="cellIs" dxfId="899" priority="64" operator="greaterThan">
      <formula>$B$9</formula>
    </cfRule>
  </conditionalFormatting>
  <conditionalFormatting sqref="C20">
    <cfRule type="cellIs" dxfId="898" priority="10" operator="lessThan">
      <formula>$B$20</formula>
    </cfRule>
  </conditionalFormatting>
  <conditionalFormatting sqref="C29">
    <cfRule type="cellIs" dxfId="897" priority="54" operator="greaterThan">
      <formula>$B$29</formula>
    </cfRule>
    <cfRule type="cellIs" dxfId="896" priority="53" operator="lessThan">
      <formula>$B$29</formula>
    </cfRule>
  </conditionalFormatting>
  <conditionalFormatting sqref="C40">
    <cfRule type="cellIs" dxfId="895" priority="47" operator="lessThan">
      <formula>$B$40</formula>
    </cfRule>
    <cfRule type="cellIs" dxfId="894" priority="48" operator="greaterThan">
      <formula>$B$40</formula>
    </cfRule>
  </conditionalFormatting>
  <conditionalFormatting sqref="C42">
    <cfRule type="cellIs" dxfId="893" priority="16" operator="lessThan">
      <formula>$B$42</formula>
    </cfRule>
    <cfRule type="cellIs" dxfId="892" priority="17" operator="greaterThan">
      <formula>$B$42</formula>
    </cfRule>
  </conditionalFormatting>
  <conditionalFormatting sqref="C48">
    <cfRule type="cellIs" dxfId="891" priority="32" operator="lessThan">
      <formula>$B$48</formula>
    </cfRule>
    <cfRule type="cellIs" dxfId="890" priority="33" operator="greaterThan">
      <formula>$B$48</formula>
    </cfRule>
  </conditionalFormatting>
  <conditionalFormatting sqref="C20:E20">
    <cfRule type="cellIs" dxfId="889" priority="11" operator="greaterThan">
      <formula>$B$20</formula>
    </cfRule>
  </conditionalFormatting>
  <conditionalFormatting sqref="D9">
    <cfRule type="cellIs" dxfId="888" priority="67" operator="lessThan">
      <formula>$C$9</formula>
    </cfRule>
    <cfRule type="cellIs" dxfId="887" priority="68" operator="greaterThan">
      <formula>$C$9</formula>
    </cfRule>
  </conditionalFormatting>
  <conditionalFormatting sqref="D18">
    <cfRule type="cellIs" dxfId="886" priority="42" operator="greaterThan">
      <formula>$C$18</formula>
    </cfRule>
    <cfRule type="cellIs" dxfId="885" priority="41" operator="lessThan">
      <formula>$C$18</formula>
    </cfRule>
  </conditionalFormatting>
  <conditionalFormatting sqref="D20">
    <cfRule type="cellIs" dxfId="884" priority="1" operator="lessThan">
      <formula>$C$20</formula>
    </cfRule>
  </conditionalFormatting>
  <conditionalFormatting sqref="D29">
    <cfRule type="cellIs" dxfId="883" priority="52" operator="greaterThan">
      <formula>$C$29</formula>
    </cfRule>
    <cfRule type="cellIs" dxfId="882" priority="51" operator="lessThan">
      <formula>$C$29</formula>
    </cfRule>
  </conditionalFormatting>
  <conditionalFormatting sqref="D40">
    <cfRule type="cellIs" dxfId="881" priority="46" operator="greaterThan">
      <formula>$C$40</formula>
    </cfRule>
    <cfRule type="cellIs" dxfId="880" priority="45" operator="lessThan">
      <formula>$C$40</formula>
    </cfRule>
  </conditionalFormatting>
  <conditionalFormatting sqref="D42">
    <cfRule type="cellIs" dxfId="879" priority="14" operator="lessThan">
      <formula>$C$42</formula>
    </cfRule>
    <cfRule type="cellIs" dxfId="878" priority="15" operator="greaterThan">
      <formula>$C$42</formula>
    </cfRule>
  </conditionalFormatting>
  <conditionalFormatting sqref="D48">
    <cfRule type="cellIs" dxfId="877" priority="30" operator="lessThan">
      <formula>$C$48</formula>
    </cfRule>
    <cfRule type="cellIs" dxfId="876" priority="31" operator="greaterThan">
      <formula>$C$48</formula>
    </cfRule>
  </conditionalFormatting>
  <conditionalFormatting sqref="E9">
    <cfRule type="cellIs" dxfId="875" priority="65" operator="lessThan">
      <formula>$D$9</formula>
    </cfRule>
    <cfRule type="cellIs" dxfId="874" priority="66" operator="greaterThan">
      <formula>$D$9</formula>
    </cfRule>
  </conditionalFormatting>
  <conditionalFormatting sqref="E18">
    <cfRule type="cellIs" dxfId="873" priority="39" operator="lessThan">
      <formula>$D$18</formula>
    </cfRule>
    <cfRule type="cellIs" dxfId="872" priority="40" operator="greaterThan">
      <formula>$D$18</formula>
    </cfRule>
  </conditionalFormatting>
  <conditionalFormatting sqref="E20">
    <cfRule type="cellIs" dxfId="871" priority="8" operator="lessThan">
      <formula>$D$20</formula>
    </cfRule>
    <cfRule type="cellIs" dxfId="870" priority="9" operator="greaterThan">
      <formula>$D$20</formula>
    </cfRule>
  </conditionalFormatting>
  <conditionalFormatting sqref="E29">
    <cfRule type="cellIs" dxfId="869" priority="49" operator="lessThan">
      <formula>$D$29</formula>
    </cfRule>
    <cfRule type="cellIs" dxfId="868" priority="50" operator="greaterThan">
      <formula>$D$29</formula>
    </cfRule>
  </conditionalFormatting>
  <conditionalFormatting sqref="E40">
    <cfRule type="cellIs" dxfId="867" priority="44" operator="greaterThan">
      <formula>$D$40</formula>
    </cfRule>
    <cfRule type="cellIs" dxfId="866" priority="43" operator="lessThan">
      <formula>$D$40</formula>
    </cfRule>
  </conditionalFormatting>
  <conditionalFormatting sqref="E42">
    <cfRule type="cellIs" dxfId="865" priority="12" operator="lessThan">
      <formula>$D$42</formula>
    </cfRule>
    <cfRule type="cellIs" dxfId="864" priority="13" operator="greaterThan">
      <formula>$D$42</formula>
    </cfRule>
  </conditionalFormatting>
  <conditionalFormatting sqref="E48">
    <cfRule type="cellIs" dxfId="863" priority="29" operator="greaterThan">
      <formula>$D$48</formula>
    </cfRule>
    <cfRule type="cellIs" dxfId="862" priority="28" operator="lessThan">
      <formula>$D$48</formula>
    </cfRule>
  </conditionalFormatting>
  <conditionalFormatting sqref="F5:F9">
    <cfRule type="cellIs" dxfId="861" priority="23" operator="greaterThan">
      <formula>0</formula>
    </cfRule>
    <cfRule type="cellIs" dxfId="860" priority="22" operator="lessThan">
      <formula>0</formula>
    </cfRule>
  </conditionalFormatting>
  <conditionalFormatting sqref="F14:F18">
    <cfRule type="cellIs" dxfId="859" priority="76" operator="lessThan">
      <formula>0</formula>
    </cfRule>
    <cfRule type="cellIs" dxfId="858" priority="75" operator="greaterThan">
      <formula>0</formula>
    </cfRule>
  </conditionalFormatting>
  <conditionalFormatting sqref="F15:F18">
    <cfRule type="cellIs" dxfId="857" priority="59" operator="lessThan">
      <formula>0</formula>
    </cfRule>
  </conditionalFormatting>
  <conditionalFormatting sqref="F20">
    <cfRule type="cellIs" dxfId="856" priority="7" operator="lessThan">
      <formula>0</formula>
    </cfRule>
    <cfRule type="cellIs" dxfId="855" priority="6" operator="greaterThan">
      <formula>0</formula>
    </cfRule>
    <cfRule type="cellIs" dxfId="854" priority="5" operator="lessThan">
      <formula>0</formula>
    </cfRule>
  </conditionalFormatting>
  <conditionalFormatting sqref="F25:F29">
    <cfRule type="cellIs" dxfId="853" priority="57" operator="greaterThan">
      <formula>0</formula>
    </cfRule>
    <cfRule type="cellIs" dxfId="852" priority="58" operator="lessThan">
      <formula>0</formula>
    </cfRule>
  </conditionalFormatting>
  <conditionalFormatting sqref="F26:F29">
    <cfRule type="cellIs" dxfId="851" priority="56" operator="lessThan">
      <formula>0</formula>
    </cfRule>
  </conditionalFormatting>
  <conditionalFormatting sqref="F36:F40">
    <cfRule type="cellIs" dxfId="850" priority="37" operator="greaterThan">
      <formula>0</formula>
    </cfRule>
    <cfRule type="cellIs" dxfId="849" priority="38" operator="lessThan">
      <formula>0</formula>
    </cfRule>
  </conditionalFormatting>
  <conditionalFormatting sqref="F37:F40">
    <cfRule type="cellIs" dxfId="848" priority="36" operator="lessThan">
      <formula>0</formula>
    </cfRule>
  </conditionalFormatting>
  <conditionalFormatting sqref="F42">
    <cfRule type="cellIs" dxfId="847" priority="20" operator="lessThan">
      <formula>0</formula>
    </cfRule>
    <cfRule type="cellIs" dxfId="846" priority="19" operator="greaterThan">
      <formula>0</formula>
    </cfRule>
    <cfRule type="cellIs" dxfId="845" priority="18" operator="lessThan">
      <formula>0</formula>
    </cfRule>
  </conditionalFormatting>
  <conditionalFormatting sqref="F48">
    <cfRule type="cellIs" dxfId="844" priority="35" operator="lessThan">
      <formula>0</formula>
    </cfRule>
  </conditionalFormatting>
  <conditionalFormatting sqref="F48 F50:F52">
    <cfRule type="cellIs" dxfId="843" priority="34" operator="greaterThan">
      <formula>0</formula>
    </cfRule>
  </conditionalFormatting>
  <conditionalFormatting sqref="F50:F52">
    <cfRule type="cellIs" dxfId="842" priority="74" operator="lessThan">
      <formula>0</formula>
    </cfRule>
  </conditionalFormatting>
  <conditionalFormatting sqref="M5:M21">
    <cfRule type="cellIs" dxfId="841" priority="27" operator="greaterThan">
      <formula>0</formula>
    </cfRule>
    <cfRule type="cellIs" dxfId="840" priority="26" operator="lessThan">
      <formula>0</formula>
    </cfRule>
  </conditionalFormatting>
  <conditionalFormatting sqref="M25:M34 M36:M45">
    <cfRule type="cellIs" dxfId="839" priority="24" operator="lessThan">
      <formula>0</formula>
    </cfRule>
    <cfRule type="cellIs" dxfId="838" priority="25" operator="greaterThan">
      <formula>0</formula>
    </cfRule>
  </conditionalFormatting>
  <conditionalFormatting sqref="Q22">
    <cfRule type="cellIs" dxfId="837" priority="4" operator="lessThan">
      <formula>0</formula>
    </cfRule>
    <cfRule type="cellIs" dxfId="836" priority="3" operator="greaterThan">
      <formula>0</formula>
    </cfRule>
    <cfRule type="cellIs" dxfId="835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2DCB-F660-4733-A5D4-F788696001F3}">
  <dimension ref="A1:Q78"/>
  <sheetViews>
    <sheetView topLeftCell="A45" workbookViewId="0">
      <selection activeCell="L68" sqref="L68:L76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113</v>
      </c>
      <c r="B1" s="12"/>
      <c r="C1" s="12"/>
      <c r="D1" s="12"/>
      <c r="E1" s="12"/>
      <c r="F1" s="12"/>
      <c r="H1" s="12" t="s">
        <v>114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1179</v>
      </c>
      <c r="E6">
        <v>123</v>
      </c>
      <c r="F6">
        <f t="shared" ref="F6:F9" si="0">E6-B6</f>
        <v>-1056</v>
      </c>
      <c r="H6" t="s">
        <v>20</v>
      </c>
      <c r="I6">
        <v>67</v>
      </c>
      <c r="L6">
        <v>13</v>
      </c>
      <c r="M6">
        <f t="shared" ref="M6:M12" si="1">L6-I6</f>
        <v>-54</v>
      </c>
    </row>
    <row r="7" spans="1:13">
      <c r="A7" t="s">
        <v>5</v>
      </c>
      <c r="B7">
        <v>1884</v>
      </c>
      <c r="C7">
        <v>1494</v>
      </c>
      <c r="D7">
        <v>1752</v>
      </c>
      <c r="E7">
        <v>1651</v>
      </c>
      <c r="F7">
        <f t="shared" si="0"/>
        <v>-233</v>
      </c>
      <c r="H7" t="s">
        <v>21</v>
      </c>
      <c r="I7">
        <v>305</v>
      </c>
      <c r="J7">
        <v>38</v>
      </c>
      <c r="K7">
        <v>48</v>
      </c>
      <c r="L7">
        <v>97</v>
      </c>
      <c r="M7">
        <f t="shared" si="1"/>
        <v>-208</v>
      </c>
    </row>
    <row r="8" spans="1:13" ht="17.25" customHeight="1">
      <c r="A8" t="s">
        <v>6</v>
      </c>
      <c r="B8">
        <v>1163</v>
      </c>
      <c r="C8">
        <v>1164</v>
      </c>
      <c r="D8">
        <v>1383</v>
      </c>
      <c r="E8">
        <v>1093</v>
      </c>
      <c r="F8">
        <f t="shared" si="0"/>
        <v>-70</v>
      </c>
      <c r="H8" t="s">
        <v>23</v>
      </c>
      <c r="I8">
        <v>718</v>
      </c>
      <c r="J8">
        <v>192</v>
      </c>
      <c r="K8">
        <v>246</v>
      </c>
      <c r="L8">
        <v>319</v>
      </c>
      <c r="M8">
        <f t="shared" si="1"/>
        <v>-399</v>
      </c>
    </row>
    <row r="9" spans="1:13">
      <c r="A9" t="s">
        <v>22</v>
      </c>
      <c r="B9">
        <f>SUM(B5:B8)</f>
        <v>4226</v>
      </c>
      <c r="C9">
        <f>SUM(C5:C8)</f>
        <v>2658</v>
      </c>
      <c r="D9">
        <f>SUM(D5:D8)</f>
        <v>3135</v>
      </c>
      <c r="E9">
        <f>SUM(E5:E8)</f>
        <v>2867</v>
      </c>
      <c r="F9">
        <f t="shared" si="0"/>
        <v>-1359</v>
      </c>
      <c r="H9" t="s">
        <v>24</v>
      </c>
      <c r="I9">
        <v>1056</v>
      </c>
      <c r="J9">
        <v>606</v>
      </c>
      <c r="K9">
        <v>708</v>
      </c>
      <c r="L9">
        <v>538</v>
      </c>
      <c r="M9">
        <f t="shared" si="1"/>
        <v>-518</v>
      </c>
    </row>
    <row r="10" spans="1:13">
      <c r="H10" t="s">
        <v>25</v>
      </c>
      <c r="I10">
        <v>842</v>
      </c>
      <c r="J10">
        <v>681</v>
      </c>
      <c r="K10">
        <v>703</v>
      </c>
      <c r="L10">
        <v>813</v>
      </c>
      <c r="M10">
        <f t="shared" si="1"/>
        <v>-29</v>
      </c>
    </row>
    <row r="11" spans="1:13">
      <c r="H11" t="s">
        <v>26</v>
      </c>
      <c r="I11">
        <v>1238</v>
      </c>
      <c r="J11">
        <v>1141</v>
      </c>
      <c r="K11">
        <v>1430</v>
      </c>
      <c r="L11">
        <v>1087</v>
      </c>
      <c r="M11">
        <f t="shared" si="1"/>
        <v>-151</v>
      </c>
    </row>
    <row r="12" spans="1:13">
      <c r="H12" t="s">
        <v>22</v>
      </c>
      <c r="I12">
        <f>SUM(I5:I11)</f>
        <v>4226</v>
      </c>
      <c r="J12">
        <f t="shared" ref="J12:L12" si="2">SUM(J5:J11)</f>
        <v>2658</v>
      </c>
      <c r="K12">
        <f t="shared" si="2"/>
        <v>3135</v>
      </c>
      <c r="L12">
        <f t="shared" si="2"/>
        <v>2867</v>
      </c>
      <c r="M12">
        <f t="shared" si="1"/>
        <v>-1359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E15">
        <v>129</v>
      </c>
      <c r="F15">
        <f t="shared" ref="F15:F17" si="3">E15-B15</f>
        <v>129</v>
      </c>
      <c r="H15" t="s">
        <v>28</v>
      </c>
      <c r="L15">
        <v>4</v>
      </c>
      <c r="M15">
        <f t="shared" ref="M15:M21" si="4">L15-I15</f>
        <v>4</v>
      </c>
    </row>
    <row r="16" spans="1:13">
      <c r="A16" t="s">
        <v>9</v>
      </c>
      <c r="B16">
        <v>596</v>
      </c>
      <c r="C16">
        <v>476</v>
      </c>
      <c r="D16">
        <v>457</v>
      </c>
      <c r="E16">
        <v>784</v>
      </c>
      <c r="F16">
        <f t="shared" si="3"/>
        <v>188</v>
      </c>
      <c r="H16" t="s">
        <v>29</v>
      </c>
      <c r="I16">
        <v>20</v>
      </c>
      <c r="J16">
        <v>2</v>
      </c>
      <c r="K16">
        <v>3</v>
      </c>
      <c r="L16">
        <v>42</v>
      </c>
      <c r="M16">
        <f t="shared" si="4"/>
        <v>22</v>
      </c>
    </row>
    <row r="17" spans="1:13">
      <c r="A17" t="s">
        <v>10</v>
      </c>
      <c r="B17">
        <v>874</v>
      </c>
      <c r="C17">
        <v>754</v>
      </c>
      <c r="D17">
        <v>922</v>
      </c>
      <c r="E17">
        <v>851</v>
      </c>
      <c r="F17">
        <f t="shared" si="3"/>
        <v>-23</v>
      </c>
      <c r="H17" t="s">
        <v>30</v>
      </c>
      <c r="I17">
        <v>39</v>
      </c>
      <c r="J17">
        <v>76</v>
      </c>
      <c r="K17">
        <v>44</v>
      </c>
      <c r="L17">
        <v>145</v>
      </c>
      <c r="M17">
        <f t="shared" si="4"/>
        <v>106</v>
      </c>
    </row>
    <row r="18" spans="1:13">
      <c r="A18" t="s">
        <v>22</v>
      </c>
      <c r="B18">
        <f>SUM(B14:B17)</f>
        <v>1470</v>
      </c>
      <c r="C18">
        <f t="shared" ref="C18:F18" si="5">SUM(C14:C17)</f>
        <v>1230</v>
      </c>
      <c r="D18" s="4">
        <f t="shared" si="5"/>
        <v>1379</v>
      </c>
      <c r="E18" s="4">
        <f t="shared" si="5"/>
        <v>1764</v>
      </c>
      <c r="F18" s="4">
        <f t="shared" si="5"/>
        <v>294</v>
      </c>
      <c r="H18" t="s">
        <v>31</v>
      </c>
      <c r="I18">
        <v>198</v>
      </c>
      <c r="J18">
        <v>185</v>
      </c>
      <c r="K18">
        <v>162</v>
      </c>
      <c r="L18">
        <v>408</v>
      </c>
      <c r="M18">
        <f t="shared" si="4"/>
        <v>210</v>
      </c>
    </row>
    <row r="19" spans="1:13">
      <c r="H19" t="s">
        <v>32</v>
      </c>
      <c r="I19">
        <v>371</v>
      </c>
      <c r="J19">
        <v>263</v>
      </c>
      <c r="K19">
        <v>273</v>
      </c>
      <c r="L19">
        <v>362</v>
      </c>
      <c r="M19">
        <f t="shared" si="4"/>
        <v>-9</v>
      </c>
    </row>
    <row r="20" spans="1:13">
      <c r="A20" t="s">
        <v>85</v>
      </c>
      <c r="B20">
        <f>B9+B18</f>
        <v>5696</v>
      </c>
      <c r="C20">
        <f t="shared" ref="C20:F20" si="6">C9+C18</f>
        <v>3888</v>
      </c>
      <c r="D20">
        <f t="shared" si="6"/>
        <v>4514</v>
      </c>
      <c r="E20">
        <f t="shared" si="6"/>
        <v>4631</v>
      </c>
      <c r="F20">
        <f t="shared" si="6"/>
        <v>-1065</v>
      </c>
      <c r="H20" t="s">
        <v>33</v>
      </c>
      <c r="I20">
        <v>842</v>
      </c>
      <c r="J20">
        <v>704</v>
      </c>
      <c r="K20">
        <v>897</v>
      </c>
      <c r="L20">
        <v>803</v>
      </c>
      <c r="M20">
        <f t="shared" si="4"/>
        <v>-39</v>
      </c>
    </row>
    <row r="21" spans="1:13">
      <c r="F21" s="16">
        <f>F20*100/B20</f>
        <v>-18.697331460674157</v>
      </c>
      <c r="H21" t="s">
        <v>22</v>
      </c>
      <c r="I21">
        <f>SUM(I14:I20)</f>
        <v>1470</v>
      </c>
      <c r="J21">
        <f t="shared" ref="J21:L21" si="7">SUM(J14:J20)</f>
        <v>1230</v>
      </c>
      <c r="K21">
        <f t="shared" si="7"/>
        <v>1379</v>
      </c>
      <c r="L21">
        <f t="shared" si="7"/>
        <v>1764</v>
      </c>
      <c r="M21">
        <f t="shared" si="4"/>
        <v>294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28</v>
      </c>
      <c r="J25">
        <v>18</v>
      </c>
      <c r="K25">
        <v>12</v>
      </c>
      <c r="L25">
        <v>32</v>
      </c>
      <c r="M25">
        <f>L25-I25</f>
        <v>4</v>
      </c>
    </row>
    <row r="26" spans="1:13">
      <c r="A26" t="s">
        <v>12</v>
      </c>
      <c r="B26">
        <v>200</v>
      </c>
      <c r="C26">
        <v>161</v>
      </c>
      <c r="D26">
        <v>39</v>
      </c>
      <c r="E26">
        <v>166</v>
      </c>
      <c r="F26">
        <f t="shared" ref="F26:F28" si="8">E26-B26</f>
        <v>-34</v>
      </c>
      <c r="H26" t="s">
        <v>35</v>
      </c>
      <c r="I26">
        <v>27</v>
      </c>
      <c r="J26">
        <v>25</v>
      </c>
      <c r="M26">
        <f t="shared" ref="M26:M34" si="9">L26-I26</f>
        <v>-27</v>
      </c>
    </row>
    <row r="27" spans="1:13">
      <c r="A27" t="s">
        <v>13</v>
      </c>
      <c r="B27">
        <v>483</v>
      </c>
      <c r="C27">
        <v>508</v>
      </c>
      <c r="D27">
        <v>564</v>
      </c>
      <c r="E27">
        <v>512</v>
      </c>
      <c r="F27">
        <f t="shared" si="8"/>
        <v>29</v>
      </c>
      <c r="H27" t="s">
        <v>36</v>
      </c>
      <c r="I27">
        <v>13</v>
      </c>
      <c r="J27">
        <v>13</v>
      </c>
      <c r="L27">
        <v>20</v>
      </c>
      <c r="M27">
        <f t="shared" si="9"/>
        <v>7</v>
      </c>
    </row>
    <row r="28" spans="1:13">
      <c r="A28" t="s">
        <v>14</v>
      </c>
      <c r="B28">
        <v>489</v>
      </c>
      <c r="C28">
        <v>319</v>
      </c>
      <c r="D28">
        <v>527</v>
      </c>
      <c r="E28">
        <v>330</v>
      </c>
      <c r="F28">
        <f t="shared" si="8"/>
        <v>-159</v>
      </c>
      <c r="H28" t="s">
        <v>37</v>
      </c>
      <c r="I28">
        <v>44</v>
      </c>
      <c r="J28">
        <v>39</v>
      </c>
      <c r="K28">
        <v>14</v>
      </c>
      <c r="L28">
        <v>42</v>
      </c>
      <c r="M28">
        <f t="shared" si="9"/>
        <v>-2</v>
      </c>
    </row>
    <row r="29" spans="1:13">
      <c r="A29" t="s">
        <v>22</v>
      </c>
      <c r="B29">
        <f>SUM(B25:B28)</f>
        <v>1172</v>
      </c>
      <c r="C29">
        <f>SUM(C25:C28)</f>
        <v>988</v>
      </c>
      <c r="D29">
        <f>SUM(D25:D28)</f>
        <v>1130</v>
      </c>
      <c r="E29">
        <f>SUM(E25:E28)</f>
        <v>1008</v>
      </c>
      <c r="F29" s="4">
        <f>SUM(F25:F28)</f>
        <v>-164</v>
      </c>
      <c r="H29" t="s">
        <v>38</v>
      </c>
      <c r="I29">
        <v>24</v>
      </c>
      <c r="J29">
        <v>17</v>
      </c>
      <c r="L29">
        <v>14</v>
      </c>
      <c r="M29">
        <f t="shared" si="9"/>
        <v>-10</v>
      </c>
    </row>
    <row r="30" spans="1:13">
      <c r="H30" t="s">
        <v>39</v>
      </c>
      <c r="I30">
        <v>73</v>
      </c>
      <c r="J30">
        <v>57</v>
      </c>
      <c r="K30">
        <v>13</v>
      </c>
      <c r="L30">
        <v>58</v>
      </c>
      <c r="M30">
        <f t="shared" si="9"/>
        <v>-15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J32">
        <v>10</v>
      </c>
      <c r="M32">
        <f t="shared" si="9"/>
        <v>0</v>
      </c>
    </row>
    <row r="33" spans="1:13">
      <c r="H33" t="s">
        <v>42</v>
      </c>
      <c r="I33">
        <v>963</v>
      </c>
      <c r="J33">
        <v>809</v>
      </c>
      <c r="K33">
        <v>1091</v>
      </c>
      <c r="L33">
        <v>842</v>
      </c>
      <c r="M33">
        <f t="shared" si="9"/>
        <v>-121</v>
      </c>
    </row>
    <row r="34" spans="1:13">
      <c r="H34" t="s">
        <v>22</v>
      </c>
      <c r="I34">
        <f>SUM(I25:I33)</f>
        <v>1172</v>
      </c>
      <c r="J34">
        <f t="shared" ref="J34:L34" si="10">SUM(J25:J33)</f>
        <v>988</v>
      </c>
      <c r="K34">
        <f t="shared" si="10"/>
        <v>1130</v>
      </c>
      <c r="L34">
        <f t="shared" si="10"/>
        <v>1008</v>
      </c>
      <c r="M34">
        <f t="shared" si="9"/>
        <v>-164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4" si="12">L37-I37</f>
        <v>0</v>
      </c>
    </row>
    <row r="38" spans="1:13">
      <c r="A38" t="s">
        <v>17</v>
      </c>
      <c r="B38">
        <v>275</v>
      </c>
      <c r="C38">
        <v>179</v>
      </c>
      <c r="D38">
        <v>199</v>
      </c>
      <c r="E38">
        <v>192</v>
      </c>
      <c r="F38">
        <f t="shared" si="11"/>
        <v>-83</v>
      </c>
      <c r="H38" t="s">
        <v>45</v>
      </c>
      <c r="M38">
        <f t="shared" si="12"/>
        <v>0</v>
      </c>
    </row>
    <row r="39" spans="1:13">
      <c r="A39" t="s">
        <v>18</v>
      </c>
      <c r="B39">
        <v>602</v>
      </c>
      <c r="C39">
        <v>519</v>
      </c>
      <c r="D39">
        <v>551</v>
      </c>
      <c r="E39">
        <v>423</v>
      </c>
      <c r="F39">
        <f t="shared" si="11"/>
        <v>-179</v>
      </c>
      <c r="H39" t="s">
        <v>46</v>
      </c>
      <c r="M39">
        <f t="shared" si="12"/>
        <v>0</v>
      </c>
    </row>
    <row r="40" spans="1:13">
      <c r="A40" t="s">
        <v>22</v>
      </c>
      <c r="B40">
        <f>SUM(B36:B39)</f>
        <v>877</v>
      </c>
      <c r="C40">
        <f>SUM(C36:C39)</f>
        <v>698</v>
      </c>
      <c r="D40">
        <f>SUM(D36:D39)</f>
        <v>750</v>
      </c>
      <c r="E40">
        <f>SUM(E36:E39)</f>
        <v>615</v>
      </c>
      <c r="F40" s="4">
        <f>SUM(F36:F39)</f>
        <v>-262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2049</v>
      </c>
      <c r="C42">
        <f t="shared" ref="C42:E42" si="13">C29+C40</f>
        <v>1686</v>
      </c>
      <c r="D42">
        <f t="shared" si="13"/>
        <v>1880</v>
      </c>
      <c r="E42">
        <f t="shared" si="13"/>
        <v>1623</v>
      </c>
      <c r="F42" s="4">
        <f>E42-B42</f>
        <v>-426</v>
      </c>
      <c r="H42" t="s">
        <v>49</v>
      </c>
      <c r="M42">
        <f t="shared" si="12"/>
        <v>0</v>
      </c>
    </row>
    <row r="43" spans="1:13">
      <c r="F43" s="16">
        <f>F42*100/B42</f>
        <v>-20.790629575402637</v>
      </c>
      <c r="H43" t="s">
        <v>50</v>
      </c>
      <c r="M43">
        <f t="shared" si="12"/>
        <v>0</v>
      </c>
    </row>
    <row r="44" spans="1:13">
      <c r="H44" t="s">
        <v>51</v>
      </c>
      <c r="I44">
        <v>877</v>
      </c>
      <c r="J44">
        <v>698</v>
      </c>
      <c r="K44">
        <v>750</v>
      </c>
      <c r="L44">
        <v>615</v>
      </c>
      <c r="M44">
        <f t="shared" si="12"/>
        <v>-262</v>
      </c>
    </row>
    <row r="45" spans="1:13">
      <c r="H45" t="s">
        <v>22</v>
      </c>
      <c r="I45">
        <f>SUM(I36:I44)</f>
        <v>877</v>
      </c>
      <c r="J45">
        <f t="shared" ref="J45:M45" si="14">SUM(J36:J44)</f>
        <v>698</v>
      </c>
      <c r="K45">
        <f t="shared" si="14"/>
        <v>750</v>
      </c>
      <c r="L45">
        <f t="shared" si="14"/>
        <v>615</v>
      </c>
      <c r="M45">
        <f t="shared" si="14"/>
        <v>-262</v>
      </c>
    </row>
    <row r="48" spans="1:13">
      <c r="A48" t="s">
        <v>52</v>
      </c>
      <c r="B48">
        <f>B9+B18+B29+B40</f>
        <v>7745</v>
      </c>
      <c r="C48">
        <f t="shared" ref="C48:E48" si="15">C9+C18+C29+C40</f>
        <v>5574</v>
      </c>
      <c r="D48">
        <f t="shared" si="15"/>
        <v>6394</v>
      </c>
      <c r="E48">
        <f t="shared" si="15"/>
        <v>6254</v>
      </c>
      <c r="F48">
        <f>E48-B48</f>
        <v>-1491</v>
      </c>
      <c r="I48">
        <f>I12+I21+I34+I45</f>
        <v>7745</v>
      </c>
      <c r="J48">
        <f t="shared" ref="J48:M48" si="16">J12+J21+J34+J45</f>
        <v>5574</v>
      </c>
      <c r="K48">
        <f t="shared" si="16"/>
        <v>6394</v>
      </c>
      <c r="L48">
        <f t="shared" si="16"/>
        <v>6254</v>
      </c>
      <c r="M48">
        <f t="shared" si="16"/>
        <v>-1491</v>
      </c>
    </row>
    <row r="49" spans="6:17">
      <c r="F49" s="16">
        <f>F48*100/B48</f>
        <v>-19.251129761136216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67</v>
      </c>
      <c r="J53" s="8">
        <f t="shared" si="19"/>
        <v>0</v>
      </c>
      <c r="K53" s="8">
        <f t="shared" si="19"/>
        <v>0</v>
      </c>
      <c r="L53" s="8">
        <f t="shared" si="19"/>
        <v>17</v>
      </c>
      <c r="M53" s="13"/>
      <c r="N53" s="5">
        <f>I53*100/B48</f>
        <v>0.86507424144609424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0.27182603133994243</v>
      </c>
    </row>
    <row r="54" spans="6:17">
      <c r="H54" s="7" t="s">
        <v>80</v>
      </c>
      <c r="I54" s="8">
        <f t="shared" si="19"/>
        <v>325</v>
      </c>
      <c r="J54" s="8">
        <f t="shared" si="19"/>
        <v>40</v>
      </c>
      <c r="K54" s="8">
        <f t="shared" si="19"/>
        <v>51</v>
      </c>
      <c r="L54" s="8">
        <f t="shared" si="19"/>
        <v>139</v>
      </c>
      <c r="M54" s="13"/>
      <c r="N54" s="5">
        <f>I54*100/B48</f>
        <v>4.196255648805681</v>
      </c>
      <c r="O54" s="5">
        <f t="shared" ref="O54:Q54" si="21">J54*100/C48</f>
        <v>0.71761750986724071</v>
      </c>
      <c r="P54" s="5">
        <f t="shared" si="21"/>
        <v>0.79762277134813886</v>
      </c>
      <c r="Q54" s="5">
        <f t="shared" si="21"/>
        <v>2.2225775503677645</v>
      </c>
    </row>
    <row r="55" spans="6:17">
      <c r="H55" s="7" t="s">
        <v>81</v>
      </c>
      <c r="I55" s="8">
        <f>I8+I17</f>
        <v>757</v>
      </c>
      <c r="J55" s="8">
        <f t="shared" si="19"/>
        <v>268</v>
      </c>
      <c r="K55" s="8">
        <f t="shared" si="19"/>
        <v>290</v>
      </c>
      <c r="L55" s="8">
        <f t="shared" si="19"/>
        <v>464</v>
      </c>
      <c r="M55" s="13"/>
      <c r="N55" s="5">
        <f>I55*100/B48</f>
        <v>9.7740477727566173</v>
      </c>
      <c r="O55" s="5">
        <f t="shared" ref="O55:Q55" si="22">J55*100/C48</f>
        <v>4.8080373161105134</v>
      </c>
      <c r="P55" s="5">
        <f t="shared" si="22"/>
        <v>4.5355020331560842</v>
      </c>
      <c r="Q55" s="5">
        <f t="shared" si="22"/>
        <v>7.4192516789254874</v>
      </c>
    </row>
    <row r="56" spans="6:17">
      <c r="H56" s="7" t="s">
        <v>82</v>
      </c>
      <c r="I56" s="8">
        <f t="shared" si="19"/>
        <v>1254</v>
      </c>
      <c r="J56" s="8">
        <f t="shared" si="19"/>
        <v>791</v>
      </c>
      <c r="K56" s="8">
        <f t="shared" si="19"/>
        <v>870</v>
      </c>
      <c r="L56" s="8">
        <f t="shared" si="19"/>
        <v>946</v>
      </c>
      <c r="M56" s="13"/>
      <c r="N56" s="5">
        <f>I56*100/B48</f>
        <v>16.19109102646869</v>
      </c>
      <c r="O56" s="5">
        <f t="shared" ref="O56:Q56" si="23">J56*100/C48</f>
        <v>14.190886257624687</v>
      </c>
      <c r="P56" s="5">
        <f t="shared" si="23"/>
        <v>13.606506099468252</v>
      </c>
      <c r="Q56" s="5">
        <f t="shared" si="23"/>
        <v>15.126319155740326</v>
      </c>
    </row>
    <row r="57" spans="6:17">
      <c r="H57" s="7" t="s">
        <v>83</v>
      </c>
      <c r="I57" s="8">
        <f t="shared" si="19"/>
        <v>1213</v>
      </c>
      <c r="J57" s="8">
        <f t="shared" si="19"/>
        <v>944</v>
      </c>
      <c r="K57" s="8">
        <f t="shared" si="19"/>
        <v>976</v>
      </c>
      <c r="L57" s="8">
        <f t="shared" si="19"/>
        <v>1175</v>
      </c>
      <c r="M57" s="13"/>
      <c r="N57" s="5">
        <f>I57*100/B48</f>
        <v>15.66171723692705</v>
      </c>
      <c r="O57" s="5">
        <f t="shared" ref="O57:Q57" si="24">J57*100/C48</f>
        <v>16.935773232866882</v>
      </c>
      <c r="P57" s="5">
        <f t="shared" si="24"/>
        <v>15.264310290897717</v>
      </c>
      <c r="Q57" s="5">
        <f t="shared" si="24"/>
        <v>18.787975695554845</v>
      </c>
    </row>
    <row r="58" spans="6:17">
      <c r="H58" s="7" t="s">
        <v>84</v>
      </c>
      <c r="I58" s="8">
        <f t="shared" si="19"/>
        <v>2080</v>
      </c>
      <c r="J58" s="8">
        <f t="shared" si="19"/>
        <v>1845</v>
      </c>
      <c r="K58" s="8">
        <f t="shared" si="19"/>
        <v>2327</v>
      </c>
      <c r="L58" s="8">
        <f t="shared" si="19"/>
        <v>1890</v>
      </c>
      <c r="M58" s="13"/>
      <c r="N58" s="5">
        <f>I58*100/B48</f>
        <v>26.85603615235636</v>
      </c>
      <c r="O58" s="5">
        <f t="shared" ref="O58:Q58" si="25">J58*100/C48</f>
        <v>33.100107642626483</v>
      </c>
      <c r="P58" s="5">
        <f t="shared" si="25"/>
        <v>36.393493900531752</v>
      </c>
      <c r="Q58" s="5">
        <f t="shared" si="25"/>
        <v>30.220658778381836</v>
      </c>
    </row>
    <row r="60" spans="6:17">
      <c r="H60" t="s">
        <v>22</v>
      </c>
      <c r="I60">
        <f>SUM(I52:I58)</f>
        <v>5696</v>
      </c>
      <c r="J60">
        <f t="shared" ref="J60:Q60" si="26">SUM(J52:J58)</f>
        <v>3888</v>
      </c>
      <c r="K60">
        <f t="shared" si="26"/>
        <v>4514</v>
      </c>
      <c r="L60">
        <f t="shared" si="26"/>
        <v>4631</v>
      </c>
      <c r="N60" s="9">
        <f>SUM(N52:N58)</f>
        <v>73.544222078760498</v>
      </c>
      <c r="O60" s="5">
        <f t="shared" si="26"/>
        <v>69.752421959095813</v>
      </c>
      <c r="P60" s="5">
        <f t="shared" si="26"/>
        <v>70.597435095401949</v>
      </c>
      <c r="Q60" s="5">
        <f t="shared" si="26"/>
        <v>74.048608890310206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28</v>
      </c>
      <c r="J68">
        <f t="shared" ref="J68:L68" si="27">J25+J36</f>
        <v>18</v>
      </c>
      <c r="K68">
        <f t="shared" si="27"/>
        <v>12</v>
      </c>
      <c r="L68">
        <f t="shared" si="27"/>
        <v>32</v>
      </c>
      <c r="M68" s="14"/>
      <c r="N68" s="5">
        <f>I68*100/B48</f>
        <v>0.36152356358941251</v>
      </c>
      <c r="O68" s="5">
        <f t="shared" ref="O68:Q68" si="28">J68*100/C48</f>
        <v>0.32292787944025836</v>
      </c>
      <c r="P68" s="5">
        <f t="shared" si="28"/>
        <v>0.1876759461995621</v>
      </c>
      <c r="Q68" s="5">
        <f t="shared" si="28"/>
        <v>0.51167252958106813</v>
      </c>
    </row>
    <row r="69" spans="8:17">
      <c r="H69" s="6" t="s">
        <v>68</v>
      </c>
      <c r="I69">
        <f t="shared" ref="I69:L76" si="29">I26+I37</f>
        <v>27</v>
      </c>
      <c r="J69">
        <f t="shared" si="29"/>
        <v>25</v>
      </c>
      <c r="K69">
        <f t="shared" si="29"/>
        <v>0</v>
      </c>
      <c r="L69">
        <f t="shared" si="29"/>
        <v>0</v>
      </c>
      <c r="M69" s="14"/>
      <c r="N69" s="5">
        <f>I69*100/B48</f>
        <v>0.34861200774693352</v>
      </c>
      <c r="O69" s="5">
        <f t="shared" ref="O69:Q69" si="30">J69*100/C48</f>
        <v>0.44851094366702549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13</v>
      </c>
      <c r="J70">
        <f t="shared" si="29"/>
        <v>13</v>
      </c>
      <c r="K70">
        <f t="shared" si="29"/>
        <v>0</v>
      </c>
      <c r="L70">
        <f t="shared" si="29"/>
        <v>20</v>
      </c>
      <c r="M70" s="14"/>
      <c r="N70" s="5">
        <f>I70*100/B48</f>
        <v>0.16785022595222723</v>
      </c>
      <c r="O70" s="5">
        <f t="shared" ref="O70:Q70" si="31">J70*100/C48</f>
        <v>0.23322569070685326</v>
      </c>
      <c r="P70" s="5">
        <f t="shared" si="31"/>
        <v>0</v>
      </c>
      <c r="Q70" s="5">
        <f t="shared" si="31"/>
        <v>0.31979533098816759</v>
      </c>
    </row>
    <row r="71" spans="8:17">
      <c r="H71" s="6" t="s">
        <v>70</v>
      </c>
      <c r="I71">
        <f t="shared" si="29"/>
        <v>44</v>
      </c>
      <c r="J71">
        <f t="shared" si="29"/>
        <v>39</v>
      </c>
      <c r="K71">
        <f t="shared" si="29"/>
        <v>14</v>
      </c>
      <c r="L71">
        <f t="shared" si="29"/>
        <v>42</v>
      </c>
      <c r="M71" s="14"/>
      <c r="N71" s="5">
        <f>I71*100/B48</f>
        <v>0.56810845706907687</v>
      </c>
      <c r="O71" s="5">
        <f t="shared" ref="O71:Q71" si="32">J71*100/C48</f>
        <v>0.69967707212055974</v>
      </c>
      <c r="P71" s="5">
        <f t="shared" si="32"/>
        <v>0.21895527056615577</v>
      </c>
      <c r="Q71" s="5">
        <f t="shared" si="32"/>
        <v>0.67157019507515192</v>
      </c>
    </row>
    <row r="72" spans="8:17">
      <c r="H72" s="6" t="s">
        <v>71</v>
      </c>
      <c r="I72">
        <f t="shared" si="29"/>
        <v>24</v>
      </c>
      <c r="J72">
        <f t="shared" si="29"/>
        <v>17</v>
      </c>
      <c r="K72">
        <f t="shared" si="29"/>
        <v>0</v>
      </c>
      <c r="L72">
        <f t="shared" si="29"/>
        <v>14</v>
      </c>
      <c r="M72" s="14"/>
      <c r="N72" s="5">
        <f>I72*100/B48</f>
        <v>0.30987734021949642</v>
      </c>
      <c r="O72" s="5">
        <f t="shared" ref="O72:Q72" si="33">J72*100/C48</f>
        <v>0.30498744169357733</v>
      </c>
      <c r="P72" s="5">
        <f t="shared" si="33"/>
        <v>0</v>
      </c>
      <c r="Q72" s="5">
        <f t="shared" si="33"/>
        <v>0.2238567316917173</v>
      </c>
    </row>
    <row r="73" spans="8:17">
      <c r="H73" s="6" t="s">
        <v>72</v>
      </c>
      <c r="I73">
        <f t="shared" si="29"/>
        <v>73</v>
      </c>
      <c r="J73">
        <f t="shared" si="29"/>
        <v>57</v>
      </c>
      <c r="K73">
        <f t="shared" si="29"/>
        <v>13</v>
      </c>
      <c r="L73">
        <f t="shared" si="29"/>
        <v>58</v>
      </c>
      <c r="M73" s="14"/>
      <c r="N73" s="5">
        <f>I73*100/B48</f>
        <v>0.94254357650096832</v>
      </c>
      <c r="O73" s="5">
        <f t="shared" ref="O73:Q73" si="34">J73*100/C48</f>
        <v>1.022604951560818</v>
      </c>
      <c r="P73" s="5">
        <f t="shared" si="34"/>
        <v>0.20331560838285892</v>
      </c>
      <c r="Q73" s="5">
        <f t="shared" si="34"/>
        <v>0.92740645986568593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0</v>
      </c>
      <c r="J75">
        <f t="shared" si="29"/>
        <v>10</v>
      </c>
      <c r="K75">
        <f t="shared" si="29"/>
        <v>0</v>
      </c>
      <c r="L75">
        <f t="shared" si="29"/>
        <v>0</v>
      </c>
      <c r="M75" s="14"/>
      <c r="N75" s="5">
        <f>I75*100/B48</f>
        <v>0</v>
      </c>
      <c r="O75" s="5">
        <f t="shared" ref="O75:Q75" si="36">J75*100/C48</f>
        <v>0.17940437746681018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1840</v>
      </c>
      <c r="J76">
        <f t="shared" si="29"/>
        <v>1507</v>
      </c>
      <c r="K76">
        <f t="shared" si="29"/>
        <v>1841</v>
      </c>
      <c r="L76">
        <f t="shared" si="29"/>
        <v>1457</v>
      </c>
      <c r="M76" s="14"/>
      <c r="N76" s="5">
        <f>I76*100/B48</f>
        <v>23.757262750161395</v>
      </c>
      <c r="O76" s="5">
        <f t="shared" ref="O76:Q76" si="37">J76*100/C48</f>
        <v>27.036239684248297</v>
      </c>
      <c r="P76" s="5">
        <f t="shared" si="37"/>
        <v>28.792618079449483</v>
      </c>
      <c r="Q76" s="5">
        <f t="shared" si="37"/>
        <v>23.297089862488008</v>
      </c>
    </row>
    <row r="78" spans="8:17">
      <c r="H78" t="s">
        <v>88</v>
      </c>
      <c r="I78">
        <f>SUM(I68:I76)</f>
        <v>2049</v>
      </c>
      <c r="J78">
        <f t="shared" ref="J78:Q78" si="38">SUM(J68:J76)</f>
        <v>1686</v>
      </c>
      <c r="K78">
        <f t="shared" si="38"/>
        <v>1880</v>
      </c>
      <c r="L78">
        <f t="shared" si="38"/>
        <v>1623</v>
      </c>
      <c r="N78" s="5">
        <f t="shared" si="38"/>
        <v>26.455777921239509</v>
      </c>
      <c r="O78" s="5">
        <f t="shared" si="38"/>
        <v>30.247578040904198</v>
      </c>
      <c r="P78" s="5">
        <f t="shared" si="38"/>
        <v>29.402564904598059</v>
      </c>
      <c r="Q78" s="5">
        <f t="shared" si="38"/>
        <v>25.951391109689798</v>
      </c>
    </row>
  </sheetData>
  <mergeCells count="4">
    <mergeCell ref="A1:F1"/>
    <mergeCell ref="H1:M1"/>
    <mergeCell ref="M51:M58"/>
    <mergeCell ref="M67:M76"/>
  </mergeCells>
  <conditionalFormatting sqref="C9">
    <cfRule type="cellIs" dxfId="834" priority="57" operator="greaterThan">
      <formula>$B$9</formula>
    </cfRule>
    <cfRule type="cellIs" dxfId="833" priority="56" operator="lessThan">
      <formula>$B$9</formula>
    </cfRule>
  </conditionalFormatting>
  <conditionalFormatting sqref="C18">
    <cfRule type="cellIs" dxfId="832" priority="51" operator="greaterThan">
      <formula>$B$9</formula>
    </cfRule>
    <cfRule type="cellIs" dxfId="831" priority="50" operator="lessThan">
      <formula>$B$9</formula>
    </cfRule>
    <cfRule type="cellIs" dxfId="830" priority="49" operator="greaterThan">
      <formula>$B$18</formula>
    </cfRule>
    <cfRule type="cellIs" dxfId="829" priority="48" operator="lessThan">
      <formula>$B$18</formula>
    </cfRule>
  </conditionalFormatting>
  <conditionalFormatting sqref="C29">
    <cfRule type="cellIs" dxfId="828" priority="41" operator="greaterThan">
      <formula>$B$29</formula>
    </cfRule>
    <cfRule type="cellIs" dxfId="827" priority="40" operator="lessThan">
      <formula>$B$29</formula>
    </cfRule>
  </conditionalFormatting>
  <conditionalFormatting sqref="C40">
    <cfRule type="cellIs" dxfId="826" priority="35" operator="greaterThan">
      <formula>$B$40</formula>
    </cfRule>
    <cfRule type="cellIs" dxfId="825" priority="34" operator="lessThan">
      <formula>$B$40</formula>
    </cfRule>
  </conditionalFormatting>
  <conditionalFormatting sqref="C42">
    <cfRule type="cellIs" dxfId="824" priority="5" operator="lessThan">
      <formula>$B$42</formula>
    </cfRule>
    <cfRule type="cellIs" dxfId="823" priority="6" operator="greaterThan">
      <formula>$B$42</formula>
    </cfRule>
  </conditionalFormatting>
  <conditionalFormatting sqref="C48">
    <cfRule type="cellIs" dxfId="822" priority="20" operator="greaterThan">
      <formula>$B$48</formula>
    </cfRule>
    <cfRule type="cellIs" dxfId="821" priority="19" operator="lessThan">
      <formula>$B$48</formula>
    </cfRule>
  </conditionalFormatting>
  <conditionalFormatting sqref="C20:F20">
    <cfRule type="cellIs" dxfId="820" priority="10" operator="greaterThan">
      <formula>$B$20</formula>
    </cfRule>
  </conditionalFormatting>
  <conditionalFormatting sqref="D9">
    <cfRule type="cellIs" dxfId="819" priority="55" operator="greaterThan">
      <formula>$C$9</formula>
    </cfRule>
    <cfRule type="cellIs" dxfId="818" priority="54" operator="lessThan">
      <formula>$C$9</formula>
    </cfRule>
  </conditionalFormatting>
  <conditionalFormatting sqref="D18">
    <cfRule type="cellIs" dxfId="817" priority="28" operator="lessThan">
      <formula>$C$18</formula>
    </cfRule>
    <cfRule type="cellIs" dxfId="816" priority="29" operator="greaterThan">
      <formula>$C$18</formula>
    </cfRule>
  </conditionalFormatting>
  <conditionalFormatting sqref="D29">
    <cfRule type="cellIs" dxfId="815" priority="39" operator="greaterThan">
      <formula>$C$29</formula>
    </cfRule>
    <cfRule type="cellIs" dxfId="814" priority="38" operator="lessThan">
      <formula>$C$29</formula>
    </cfRule>
  </conditionalFormatting>
  <conditionalFormatting sqref="D40">
    <cfRule type="cellIs" dxfId="813" priority="33" operator="greaterThan">
      <formula>$C$40</formula>
    </cfRule>
    <cfRule type="cellIs" dxfId="812" priority="32" operator="lessThan">
      <formula>$C$40</formula>
    </cfRule>
  </conditionalFormatting>
  <conditionalFormatting sqref="D42">
    <cfRule type="cellIs" dxfId="811" priority="3" operator="lessThan">
      <formula>$C$42</formula>
    </cfRule>
    <cfRule type="cellIs" dxfId="810" priority="4" operator="greaterThan">
      <formula>$C$42</formula>
    </cfRule>
  </conditionalFormatting>
  <conditionalFormatting sqref="D48">
    <cfRule type="cellIs" dxfId="809" priority="18" operator="greaterThan">
      <formula>$C$48</formula>
    </cfRule>
    <cfRule type="cellIs" dxfId="808" priority="17" operator="lessThan">
      <formula>$C$48</formula>
    </cfRule>
  </conditionalFormatting>
  <conditionalFormatting sqref="E9">
    <cfRule type="cellIs" dxfId="807" priority="53" operator="greaterThan">
      <formula>$D$9</formula>
    </cfRule>
    <cfRule type="cellIs" dxfId="806" priority="52" operator="lessThan">
      <formula>$D$9</formula>
    </cfRule>
  </conditionalFormatting>
  <conditionalFormatting sqref="E18">
    <cfRule type="cellIs" dxfId="805" priority="26" operator="lessThan">
      <formula>$D$18</formula>
    </cfRule>
    <cfRule type="cellIs" dxfId="804" priority="27" operator="greaterThan">
      <formula>$D$18</formula>
    </cfRule>
  </conditionalFormatting>
  <conditionalFormatting sqref="E29">
    <cfRule type="cellIs" dxfId="803" priority="37" operator="greaterThan">
      <formula>$D$29</formula>
    </cfRule>
    <cfRule type="cellIs" dxfId="802" priority="36" operator="lessThan">
      <formula>$D$29</formula>
    </cfRule>
  </conditionalFormatting>
  <conditionalFormatting sqref="E40">
    <cfRule type="cellIs" dxfId="801" priority="30" operator="lessThan">
      <formula>$D$40</formula>
    </cfRule>
    <cfRule type="cellIs" dxfId="800" priority="31" operator="greaterThan">
      <formula>$D$40</formula>
    </cfRule>
  </conditionalFormatting>
  <conditionalFormatting sqref="E42">
    <cfRule type="cellIs" dxfId="799" priority="2" operator="greaterThan">
      <formula>$D$42</formula>
    </cfRule>
    <cfRule type="cellIs" dxfId="798" priority="1" operator="lessThan">
      <formula>$D$42</formula>
    </cfRule>
  </conditionalFormatting>
  <conditionalFormatting sqref="E48">
    <cfRule type="cellIs" dxfId="797" priority="16" operator="greaterThan">
      <formula>$D$48</formula>
    </cfRule>
    <cfRule type="cellIs" dxfId="796" priority="15" operator="lessThan">
      <formula>$D$48</formula>
    </cfRule>
  </conditionalFormatting>
  <conditionalFormatting sqref="F5:F9">
    <cfRule type="cellIs" dxfId="795" priority="58" operator="greaterThan">
      <formula>0</formula>
    </cfRule>
    <cfRule type="cellIs" dxfId="794" priority="59" operator="lessThan">
      <formula>0</formula>
    </cfRule>
  </conditionalFormatting>
  <conditionalFormatting sqref="F6:F9">
    <cfRule type="cellIs" dxfId="793" priority="47" operator="lessThan">
      <formula>0</formula>
    </cfRule>
  </conditionalFormatting>
  <conditionalFormatting sqref="F14:F18">
    <cfRule type="cellIs" dxfId="792" priority="62" operator="greaterThan">
      <formula>0</formula>
    </cfRule>
    <cfRule type="cellIs" dxfId="791" priority="63" operator="lessThan">
      <formula>0</formula>
    </cfRule>
  </conditionalFormatting>
  <conditionalFormatting sqref="F15:F18">
    <cfRule type="cellIs" dxfId="790" priority="46" operator="lessThan">
      <formula>0</formula>
    </cfRule>
  </conditionalFormatting>
  <conditionalFormatting sqref="F25:F29">
    <cfRule type="cellIs" dxfId="789" priority="44" operator="greaterThan">
      <formula>0</formula>
    </cfRule>
    <cfRule type="cellIs" dxfId="788" priority="45" operator="lessThan">
      <formula>0</formula>
    </cfRule>
  </conditionalFormatting>
  <conditionalFormatting sqref="F26:F29">
    <cfRule type="cellIs" dxfId="787" priority="43" operator="lessThan">
      <formula>0</formula>
    </cfRule>
  </conditionalFormatting>
  <conditionalFormatting sqref="F36:F40">
    <cfRule type="cellIs" dxfId="786" priority="24" operator="greaterThan">
      <formula>0</formula>
    </cfRule>
    <cfRule type="cellIs" dxfId="785" priority="25" operator="lessThan">
      <formula>0</formula>
    </cfRule>
  </conditionalFormatting>
  <conditionalFormatting sqref="F37:F40">
    <cfRule type="cellIs" dxfId="784" priority="23" operator="lessThan">
      <formula>0</formula>
    </cfRule>
  </conditionalFormatting>
  <conditionalFormatting sqref="F42">
    <cfRule type="cellIs" dxfId="783" priority="8" operator="greaterThan">
      <formula>0</formula>
    </cfRule>
    <cfRule type="cellIs" dxfId="782" priority="9" operator="lessThan">
      <formula>0</formula>
    </cfRule>
    <cfRule type="cellIs" dxfId="781" priority="7" operator="lessThan">
      <formula>0</formula>
    </cfRule>
  </conditionalFormatting>
  <conditionalFormatting sqref="F48">
    <cfRule type="cellIs" dxfId="780" priority="22" operator="lessThan">
      <formula>0</formula>
    </cfRule>
  </conditionalFormatting>
  <conditionalFormatting sqref="F48 F50:F52">
    <cfRule type="cellIs" dxfId="779" priority="21" operator="greaterThan">
      <formula>0</formula>
    </cfRule>
  </conditionalFormatting>
  <conditionalFormatting sqref="F50:F52">
    <cfRule type="cellIs" dxfId="778" priority="61" operator="lessThan">
      <formula>0</formula>
    </cfRule>
  </conditionalFormatting>
  <conditionalFormatting sqref="M5:M21">
    <cfRule type="cellIs" dxfId="777" priority="14" operator="greaterThan">
      <formula>0</formula>
    </cfRule>
    <cfRule type="cellIs" dxfId="776" priority="13" operator="lessThan">
      <formula>0</formula>
    </cfRule>
  </conditionalFormatting>
  <conditionalFormatting sqref="M25:M34 M36:M44">
    <cfRule type="cellIs" dxfId="775" priority="12" operator="greaterThan">
      <formula>0</formula>
    </cfRule>
    <cfRule type="cellIs" dxfId="774" priority="1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965F-D46F-4DD4-9C05-35F2D7AD64D6}">
  <dimension ref="A1:Q78"/>
  <sheetViews>
    <sheetView topLeftCell="A61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115</v>
      </c>
      <c r="B1" s="12"/>
      <c r="C1" s="12"/>
      <c r="D1" s="12"/>
      <c r="E1" s="12"/>
      <c r="F1" s="12"/>
      <c r="H1" s="12" t="s">
        <v>116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1492</v>
      </c>
      <c r="C7">
        <v>1325</v>
      </c>
      <c r="D7">
        <v>1321</v>
      </c>
      <c r="E7">
        <v>1161</v>
      </c>
      <c r="F7">
        <f t="shared" si="0"/>
        <v>-331</v>
      </c>
      <c r="H7" t="s">
        <v>21</v>
      </c>
      <c r="I7">
        <v>24</v>
      </c>
      <c r="J7">
        <v>43</v>
      </c>
      <c r="K7">
        <v>37</v>
      </c>
      <c r="L7">
        <v>34</v>
      </c>
      <c r="M7">
        <f t="shared" si="1"/>
        <v>10</v>
      </c>
    </row>
    <row r="8" spans="1:13">
      <c r="A8" t="s">
        <v>6</v>
      </c>
      <c r="B8">
        <v>1227</v>
      </c>
      <c r="C8">
        <v>767</v>
      </c>
      <c r="D8">
        <v>1065</v>
      </c>
      <c r="E8">
        <v>983</v>
      </c>
      <c r="F8">
        <f t="shared" si="0"/>
        <v>-244</v>
      </c>
      <c r="H8" t="s">
        <v>23</v>
      </c>
      <c r="I8">
        <v>244</v>
      </c>
      <c r="J8">
        <v>198</v>
      </c>
      <c r="K8">
        <v>221</v>
      </c>
      <c r="L8">
        <v>241</v>
      </c>
      <c r="M8">
        <f t="shared" si="1"/>
        <v>-3</v>
      </c>
    </row>
    <row r="9" spans="1:13">
      <c r="A9" t="s">
        <v>22</v>
      </c>
      <c r="B9">
        <f>SUM(B5:B8)</f>
        <v>2719</v>
      </c>
      <c r="C9">
        <f>SUM(C5:C8)</f>
        <v>2092</v>
      </c>
      <c r="D9">
        <f>SUM(D5:D8)</f>
        <v>2386</v>
      </c>
      <c r="E9">
        <f>SUM(E5:E8)</f>
        <v>2144</v>
      </c>
      <c r="F9">
        <f t="shared" si="0"/>
        <v>-575</v>
      </c>
      <c r="H9" t="s">
        <v>24</v>
      </c>
      <c r="I9">
        <v>549</v>
      </c>
      <c r="J9">
        <v>453</v>
      </c>
      <c r="K9">
        <v>529</v>
      </c>
      <c r="L9">
        <v>382</v>
      </c>
      <c r="M9">
        <f t="shared" si="1"/>
        <v>-167</v>
      </c>
    </row>
    <row r="10" spans="1:13">
      <c r="H10" t="s">
        <v>25</v>
      </c>
      <c r="I10">
        <v>713</v>
      </c>
      <c r="J10">
        <v>621</v>
      </c>
      <c r="K10">
        <v>568</v>
      </c>
      <c r="L10">
        <v>517</v>
      </c>
      <c r="M10">
        <f t="shared" si="1"/>
        <v>-196</v>
      </c>
    </row>
    <row r="11" spans="1:13">
      <c r="H11" t="s">
        <v>26</v>
      </c>
      <c r="I11">
        <v>1189</v>
      </c>
      <c r="J11">
        <v>777</v>
      </c>
      <c r="K11">
        <v>1031</v>
      </c>
      <c r="L11">
        <v>970</v>
      </c>
      <c r="M11">
        <f t="shared" si="1"/>
        <v>-219</v>
      </c>
    </row>
    <row r="12" spans="1:13">
      <c r="H12" t="s">
        <v>22</v>
      </c>
      <c r="I12">
        <f>SUM(I5:I11)</f>
        <v>2719</v>
      </c>
      <c r="J12">
        <f t="shared" ref="J12:L12" si="2">SUM(J5:J11)</f>
        <v>2092</v>
      </c>
      <c r="K12">
        <f t="shared" si="2"/>
        <v>2386</v>
      </c>
      <c r="L12">
        <f t="shared" si="2"/>
        <v>2144</v>
      </c>
      <c r="M12">
        <f t="shared" si="1"/>
        <v>-575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714</v>
      </c>
      <c r="C16">
        <v>451</v>
      </c>
      <c r="D16">
        <v>600</v>
      </c>
      <c r="E16">
        <v>434</v>
      </c>
      <c r="F16">
        <f t="shared" si="3"/>
        <v>-280</v>
      </c>
      <c r="H16" t="s">
        <v>29</v>
      </c>
      <c r="I16">
        <v>18</v>
      </c>
      <c r="J16">
        <v>11</v>
      </c>
      <c r="K16">
        <v>6</v>
      </c>
      <c r="L16">
        <v>9</v>
      </c>
      <c r="M16">
        <f t="shared" si="4"/>
        <v>-9</v>
      </c>
    </row>
    <row r="17" spans="1:13">
      <c r="A17" t="s">
        <v>10</v>
      </c>
      <c r="B17">
        <v>720</v>
      </c>
      <c r="C17">
        <v>608</v>
      </c>
      <c r="D17">
        <v>721</v>
      </c>
      <c r="E17">
        <v>661</v>
      </c>
      <c r="F17">
        <f t="shared" si="3"/>
        <v>-59</v>
      </c>
      <c r="H17" t="s">
        <v>30</v>
      </c>
      <c r="I17">
        <v>104</v>
      </c>
      <c r="J17">
        <v>47</v>
      </c>
      <c r="K17">
        <v>66</v>
      </c>
      <c r="L17">
        <v>74</v>
      </c>
      <c r="M17">
        <f t="shared" si="4"/>
        <v>-30</v>
      </c>
    </row>
    <row r="18" spans="1:13">
      <c r="A18" t="s">
        <v>22</v>
      </c>
      <c r="B18">
        <f>SUM(B14:B17)</f>
        <v>1434</v>
      </c>
      <c r="C18">
        <f t="shared" ref="C18:F18" si="5">SUM(C14:C17)</f>
        <v>1059</v>
      </c>
      <c r="D18" s="4">
        <f t="shared" si="5"/>
        <v>1321</v>
      </c>
      <c r="E18" s="4">
        <f t="shared" si="5"/>
        <v>1095</v>
      </c>
      <c r="F18" s="4">
        <f t="shared" si="5"/>
        <v>-339</v>
      </c>
      <c r="H18" t="s">
        <v>31</v>
      </c>
      <c r="I18">
        <v>260</v>
      </c>
      <c r="J18">
        <v>121</v>
      </c>
      <c r="K18">
        <v>228</v>
      </c>
      <c r="L18">
        <v>138</v>
      </c>
      <c r="M18">
        <f t="shared" si="4"/>
        <v>-122</v>
      </c>
    </row>
    <row r="19" spans="1:13">
      <c r="H19" t="s">
        <v>32</v>
      </c>
      <c r="I19">
        <v>426</v>
      </c>
      <c r="J19">
        <v>321</v>
      </c>
      <c r="K19">
        <v>353</v>
      </c>
      <c r="L19">
        <v>225</v>
      </c>
      <c r="M19">
        <f t="shared" si="4"/>
        <v>-201</v>
      </c>
    </row>
    <row r="20" spans="1:13">
      <c r="A20" t="s">
        <v>85</v>
      </c>
      <c r="B20">
        <f>B9+B18</f>
        <v>4153</v>
      </c>
      <c r="C20">
        <f t="shared" ref="C20:F20" si="6">C9+C18</f>
        <v>3151</v>
      </c>
      <c r="D20">
        <f t="shared" si="6"/>
        <v>3707</v>
      </c>
      <c r="E20">
        <f t="shared" si="6"/>
        <v>3239</v>
      </c>
      <c r="F20">
        <f t="shared" si="6"/>
        <v>-914</v>
      </c>
      <c r="H20" t="s">
        <v>33</v>
      </c>
      <c r="I20">
        <v>626</v>
      </c>
      <c r="J20">
        <v>559</v>
      </c>
      <c r="K20">
        <v>668</v>
      </c>
      <c r="L20">
        <v>649</v>
      </c>
      <c r="M20">
        <f t="shared" si="4"/>
        <v>23</v>
      </c>
    </row>
    <row r="21" spans="1:13">
      <c r="F21" s="16">
        <f>F20*100/B20</f>
        <v>-22.008186852877436</v>
      </c>
      <c r="H21" t="s">
        <v>22</v>
      </c>
      <c r="I21">
        <f>SUM(I14:I20)</f>
        <v>1434</v>
      </c>
      <c r="J21">
        <f t="shared" ref="J21:L21" si="7">SUM(J14:J20)</f>
        <v>1059</v>
      </c>
      <c r="K21">
        <f t="shared" si="7"/>
        <v>1321</v>
      </c>
      <c r="L21">
        <f t="shared" si="7"/>
        <v>1095</v>
      </c>
      <c r="M21">
        <f t="shared" si="4"/>
        <v>-339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37</v>
      </c>
      <c r="J25">
        <v>23</v>
      </c>
      <c r="K25">
        <v>12</v>
      </c>
      <c r="M25">
        <f>L25-I25</f>
        <v>-37</v>
      </c>
    </row>
    <row r="26" spans="1:13">
      <c r="A26" t="s">
        <v>12</v>
      </c>
      <c r="B26">
        <v>190</v>
      </c>
      <c r="C26">
        <v>86</v>
      </c>
      <c r="D26">
        <v>99</v>
      </c>
      <c r="F26">
        <f t="shared" ref="F26:F28" si="8">E26-B26</f>
        <v>-190</v>
      </c>
      <c r="H26" t="s">
        <v>35</v>
      </c>
      <c r="I26">
        <v>10</v>
      </c>
      <c r="J26">
        <v>7</v>
      </c>
      <c r="K26">
        <v>1</v>
      </c>
      <c r="M26">
        <f t="shared" ref="M26:M34" si="9">L26-I26</f>
        <v>-10</v>
      </c>
    </row>
    <row r="27" spans="1:13">
      <c r="A27" t="s">
        <v>13</v>
      </c>
      <c r="B27">
        <v>521</v>
      </c>
      <c r="C27">
        <v>290</v>
      </c>
      <c r="D27">
        <v>347</v>
      </c>
      <c r="E27">
        <v>180</v>
      </c>
      <c r="F27">
        <f t="shared" si="8"/>
        <v>-341</v>
      </c>
      <c r="H27" t="s">
        <v>36</v>
      </c>
      <c r="K27">
        <v>12</v>
      </c>
      <c r="M27">
        <f t="shared" si="9"/>
        <v>0</v>
      </c>
    </row>
    <row r="28" spans="1:13">
      <c r="A28" t="s">
        <v>14</v>
      </c>
      <c r="B28">
        <v>625</v>
      </c>
      <c r="C28">
        <v>516</v>
      </c>
      <c r="D28">
        <v>624</v>
      </c>
      <c r="E28">
        <v>428</v>
      </c>
      <c r="F28">
        <f t="shared" si="8"/>
        <v>-197</v>
      </c>
      <c r="H28" t="s">
        <v>37</v>
      </c>
      <c r="I28">
        <v>65</v>
      </c>
      <c r="J28">
        <v>26</v>
      </c>
      <c r="K28">
        <v>25</v>
      </c>
      <c r="M28">
        <f t="shared" si="9"/>
        <v>-65</v>
      </c>
    </row>
    <row r="29" spans="1:13">
      <c r="A29" t="s">
        <v>22</v>
      </c>
      <c r="B29">
        <f>SUM(B25:B28)</f>
        <v>1336</v>
      </c>
      <c r="C29">
        <f>SUM(C25:C28)</f>
        <v>892</v>
      </c>
      <c r="D29">
        <f>SUM(D25:D28)</f>
        <v>1070</v>
      </c>
      <c r="E29">
        <f>SUM(E25:E28)</f>
        <v>608</v>
      </c>
      <c r="F29" s="4">
        <f>SUM(F25:F28)</f>
        <v>-728</v>
      </c>
      <c r="H29" t="s">
        <v>38</v>
      </c>
      <c r="I29">
        <v>25</v>
      </c>
      <c r="J29">
        <v>14</v>
      </c>
      <c r="K29">
        <v>23</v>
      </c>
      <c r="L29">
        <v>14</v>
      </c>
      <c r="M29">
        <f t="shared" si="9"/>
        <v>-11</v>
      </c>
    </row>
    <row r="30" spans="1:13">
      <c r="H30" t="s">
        <v>39</v>
      </c>
      <c r="I30">
        <v>106</v>
      </c>
      <c r="J30">
        <v>30</v>
      </c>
      <c r="K30">
        <v>52</v>
      </c>
      <c r="M30">
        <f t="shared" si="9"/>
        <v>-106</v>
      </c>
    </row>
    <row r="31" spans="1:13">
      <c r="H31" t="s">
        <v>40</v>
      </c>
      <c r="I31">
        <v>7</v>
      </c>
      <c r="J31">
        <v>6</v>
      </c>
      <c r="K31">
        <v>9</v>
      </c>
      <c r="M31">
        <f t="shared" si="9"/>
        <v>-7</v>
      </c>
    </row>
    <row r="32" spans="1:13">
      <c r="H32" t="s">
        <v>41</v>
      </c>
      <c r="I32">
        <v>83</v>
      </c>
      <c r="J32">
        <v>13</v>
      </c>
      <c r="K32">
        <v>18</v>
      </c>
      <c r="M32">
        <f t="shared" si="9"/>
        <v>-83</v>
      </c>
    </row>
    <row r="33" spans="1:13">
      <c r="H33" t="s">
        <v>42</v>
      </c>
      <c r="I33">
        <v>1003</v>
      </c>
      <c r="J33">
        <v>773</v>
      </c>
      <c r="K33">
        <v>918</v>
      </c>
      <c r="L33">
        <v>594</v>
      </c>
      <c r="M33">
        <f t="shared" si="9"/>
        <v>-409</v>
      </c>
    </row>
    <row r="34" spans="1:13">
      <c r="H34" t="s">
        <v>22</v>
      </c>
      <c r="I34">
        <f>SUM(I25:I33)</f>
        <v>1336</v>
      </c>
      <c r="J34">
        <f t="shared" ref="J34:L34" si="10">SUM(J25:J33)</f>
        <v>892</v>
      </c>
      <c r="K34">
        <f t="shared" si="10"/>
        <v>1070</v>
      </c>
      <c r="L34">
        <f t="shared" si="10"/>
        <v>608</v>
      </c>
      <c r="M34">
        <f t="shared" si="9"/>
        <v>-728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129</v>
      </c>
      <c r="C37">
        <v>114</v>
      </c>
      <c r="D37">
        <v>124</v>
      </c>
      <c r="F37">
        <f t="shared" ref="F37:F39" si="11">E37-B37</f>
        <v>-129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297</v>
      </c>
      <c r="C38">
        <v>240</v>
      </c>
      <c r="D38">
        <v>213</v>
      </c>
      <c r="E38">
        <v>124</v>
      </c>
      <c r="F38">
        <f t="shared" si="11"/>
        <v>-173</v>
      </c>
      <c r="H38" t="s">
        <v>45</v>
      </c>
      <c r="I38">
        <v>112</v>
      </c>
      <c r="J38">
        <v>114</v>
      </c>
      <c r="K38">
        <v>119</v>
      </c>
      <c r="M38">
        <f t="shared" si="12"/>
        <v>-112</v>
      </c>
    </row>
    <row r="39" spans="1:13">
      <c r="A39" t="s">
        <v>18</v>
      </c>
      <c r="B39">
        <v>555</v>
      </c>
      <c r="C39">
        <v>504</v>
      </c>
      <c r="D39">
        <v>606</v>
      </c>
      <c r="E39">
        <v>513</v>
      </c>
      <c r="F39">
        <f t="shared" si="11"/>
        <v>-42</v>
      </c>
      <c r="H39" t="s">
        <v>46</v>
      </c>
      <c r="I39">
        <v>26</v>
      </c>
      <c r="K39">
        <v>5</v>
      </c>
      <c r="M39">
        <f t="shared" si="12"/>
        <v>-26</v>
      </c>
    </row>
    <row r="40" spans="1:13">
      <c r="A40" t="s">
        <v>22</v>
      </c>
      <c r="B40">
        <f>SUM(B36:B39)</f>
        <v>981</v>
      </c>
      <c r="C40">
        <f>SUM(C36:C39)</f>
        <v>858</v>
      </c>
      <c r="D40">
        <f>SUM(D36:D39)</f>
        <v>943</v>
      </c>
      <c r="E40">
        <f>SUM(E36:E39)</f>
        <v>637</v>
      </c>
      <c r="F40" s="4">
        <f>SUM(F36:F39)</f>
        <v>-344</v>
      </c>
      <c r="H40" t="s">
        <v>47</v>
      </c>
      <c r="M40">
        <f t="shared" si="12"/>
        <v>0</v>
      </c>
    </row>
    <row r="41" spans="1:13">
      <c r="H41" t="s">
        <v>48</v>
      </c>
      <c r="I41">
        <v>3</v>
      </c>
      <c r="K41">
        <v>1</v>
      </c>
      <c r="M41">
        <f t="shared" si="12"/>
        <v>-3</v>
      </c>
    </row>
    <row r="42" spans="1:13">
      <c r="A42" t="s">
        <v>54</v>
      </c>
      <c r="B42">
        <f>B29+B40</f>
        <v>2317</v>
      </c>
      <c r="C42">
        <f t="shared" ref="C42:E42" si="13">C29+C40</f>
        <v>1750</v>
      </c>
      <c r="D42">
        <f t="shared" si="13"/>
        <v>2013</v>
      </c>
      <c r="E42">
        <f t="shared" si="13"/>
        <v>1245</v>
      </c>
      <c r="F42" s="4">
        <f>E42-B42</f>
        <v>-1072</v>
      </c>
      <c r="H42" t="s">
        <v>49</v>
      </c>
      <c r="I42">
        <v>12</v>
      </c>
      <c r="J42">
        <v>7</v>
      </c>
      <c r="K42">
        <v>2</v>
      </c>
      <c r="M42">
        <f t="shared" si="12"/>
        <v>-12</v>
      </c>
    </row>
    <row r="43" spans="1:13">
      <c r="F43" s="16">
        <f>F42*100/B42</f>
        <v>-46.266724212343547</v>
      </c>
      <c r="H43" t="s">
        <v>50</v>
      </c>
      <c r="I43">
        <v>9</v>
      </c>
      <c r="J43">
        <v>5</v>
      </c>
      <c r="M43">
        <f t="shared" si="12"/>
        <v>-9</v>
      </c>
    </row>
    <row r="44" spans="1:13">
      <c r="H44" t="s">
        <v>51</v>
      </c>
      <c r="I44">
        <v>819</v>
      </c>
      <c r="J44">
        <v>732</v>
      </c>
      <c r="K44">
        <v>816</v>
      </c>
      <c r="L44">
        <v>637</v>
      </c>
      <c r="M44">
        <f t="shared" si="12"/>
        <v>-182</v>
      </c>
    </row>
    <row r="45" spans="1:13">
      <c r="H45" t="s">
        <v>22</v>
      </c>
      <c r="I45">
        <f>SUM(I36:I44)</f>
        <v>981</v>
      </c>
      <c r="J45">
        <f>SUM(J36:J44)</f>
        <v>858</v>
      </c>
      <c r="K45">
        <f t="shared" ref="K45:L45" si="14">SUM(K36:K44)</f>
        <v>943</v>
      </c>
      <c r="L45">
        <f t="shared" si="14"/>
        <v>637</v>
      </c>
      <c r="M45">
        <f t="shared" si="12"/>
        <v>-344</v>
      </c>
    </row>
    <row r="48" spans="1:13">
      <c r="A48" t="s">
        <v>52</v>
      </c>
      <c r="B48">
        <f>B9+B18+B29+B40</f>
        <v>6470</v>
      </c>
      <c r="C48">
        <f t="shared" ref="C48:E48" si="15">C9+C18+C29+C40</f>
        <v>4901</v>
      </c>
      <c r="D48">
        <f t="shared" si="15"/>
        <v>5720</v>
      </c>
      <c r="E48">
        <f t="shared" si="15"/>
        <v>4484</v>
      </c>
      <c r="F48">
        <f>E48-B48</f>
        <v>-1986</v>
      </c>
      <c r="I48">
        <f>I12+I21+I34+I45</f>
        <v>6470</v>
      </c>
      <c r="J48">
        <f t="shared" ref="J48:M48" si="16">J12+J21+J34+J45</f>
        <v>4901</v>
      </c>
      <c r="K48">
        <f t="shared" si="16"/>
        <v>5720</v>
      </c>
      <c r="L48">
        <f t="shared" si="16"/>
        <v>4484</v>
      </c>
      <c r="M48">
        <f t="shared" si="16"/>
        <v>-1986</v>
      </c>
    </row>
    <row r="49" spans="6:17">
      <c r="F49" s="16">
        <f>F48*100/B48</f>
        <v>-30.695517774343124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42</v>
      </c>
      <c r="J54" s="8">
        <f t="shared" si="19"/>
        <v>54</v>
      </c>
      <c r="K54" s="8">
        <f t="shared" si="19"/>
        <v>43</v>
      </c>
      <c r="L54" s="8">
        <f t="shared" si="19"/>
        <v>43</v>
      </c>
      <c r="M54" s="13"/>
      <c r="N54" s="5">
        <f>I54*100/B48</f>
        <v>0.6491499227202473</v>
      </c>
      <c r="O54" s="5">
        <f t="shared" ref="O54:Q54" si="21">J54*100/C48</f>
        <v>1.1018159559273617</v>
      </c>
      <c r="P54" s="5">
        <f t="shared" si="21"/>
        <v>0.75174825174825177</v>
      </c>
      <c r="Q54" s="5">
        <f t="shared" si="21"/>
        <v>0.95896520963425513</v>
      </c>
    </row>
    <row r="55" spans="6:17">
      <c r="H55" s="7" t="s">
        <v>81</v>
      </c>
      <c r="I55" s="8">
        <f>I8+I17</f>
        <v>348</v>
      </c>
      <c r="J55" s="8">
        <f t="shared" si="19"/>
        <v>245</v>
      </c>
      <c r="K55" s="8">
        <f t="shared" si="19"/>
        <v>287</v>
      </c>
      <c r="L55" s="8">
        <f t="shared" si="19"/>
        <v>315</v>
      </c>
      <c r="M55" s="13"/>
      <c r="N55" s="5">
        <f>I55*100/B48</f>
        <v>5.3786707882534772</v>
      </c>
      <c r="O55" s="5">
        <f t="shared" ref="O55:Q55" si="22">J55*100/C48</f>
        <v>4.9989798000408081</v>
      </c>
      <c r="P55" s="5">
        <f t="shared" si="22"/>
        <v>5.0174825174825175</v>
      </c>
      <c r="Q55" s="5">
        <f t="shared" si="22"/>
        <v>7.0249776984834966</v>
      </c>
    </row>
    <row r="56" spans="6:17">
      <c r="H56" s="7" t="s">
        <v>82</v>
      </c>
      <c r="I56" s="8">
        <f t="shared" si="19"/>
        <v>809</v>
      </c>
      <c r="J56" s="8">
        <f t="shared" si="19"/>
        <v>574</v>
      </c>
      <c r="K56" s="8">
        <f t="shared" si="19"/>
        <v>757</v>
      </c>
      <c r="L56" s="8">
        <f t="shared" si="19"/>
        <v>520</v>
      </c>
      <c r="M56" s="13"/>
      <c r="N56" s="5">
        <f>I56*100/B48</f>
        <v>12.50386398763524</v>
      </c>
      <c r="O56" s="5">
        <f t="shared" ref="O56:Q56" si="23">J56*100/C48</f>
        <v>11.71189553152418</v>
      </c>
      <c r="P56" s="5">
        <f t="shared" si="23"/>
        <v>13.234265734265735</v>
      </c>
      <c r="Q56" s="5">
        <f t="shared" si="23"/>
        <v>11.596788581623551</v>
      </c>
    </row>
    <row r="57" spans="6:17">
      <c r="H57" s="7" t="s">
        <v>83</v>
      </c>
      <c r="I57" s="8">
        <f t="shared" si="19"/>
        <v>1139</v>
      </c>
      <c r="J57" s="8">
        <f t="shared" si="19"/>
        <v>942</v>
      </c>
      <c r="K57" s="8">
        <f t="shared" si="19"/>
        <v>921</v>
      </c>
      <c r="L57" s="8">
        <f t="shared" si="19"/>
        <v>742</v>
      </c>
      <c r="M57" s="13"/>
      <c r="N57" s="5">
        <f>I57*100/B48</f>
        <v>17.60432766615147</v>
      </c>
      <c r="O57" s="5">
        <f t="shared" ref="O57:Q57" si="24">J57*100/C48</f>
        <v>19.220567231177309</v>
      </c>
      <c r="P57" s="5">
        <f t="shared" si="24"/>
        <v>16.1013986013986</v>
      </c>
      <c r="Q57" s="5">
        <f t="shared" si="24"/>
        <v>16.547725245316681</v>
      </c>
    </row>
    <row r="58" spans="6:17">
      <c r="H58" s="7" t="s">
        <v>84</v>
      </c>
      <c r="I58" s="8">
        <f t="shared" si="19"/>
        <v>1815</v>
      </c>
      <c r="J58" s="8">
        <f t="shared" si="19"/>
        <v>1336</v>
      </c>
      <c r="K58" s="8">
        <f t="shared" si="19"/>
        <v>1699</v>
      </c>
      <c r="L58" s="8">
        <f t="shared" si="19"/>
        <v>1619</v>
      </c>
      <c r="M58" s="13"/>
      <c r="N58" s="5">
        <f>I58*100/B48</f>
        <v>28.052550231839259</v>
      </c>
      <c r="O58" s="5">
        <f t="shared" ref="O58:Q58" si="25">J58*100/C48</f>
        <v>27.259742909610285</v>
      </c>
      <c r="P58" s="5">
        <f t="shared" si="25"/>
        <v>29.702797202797203</v>
      </c>
      <c r="Q58" s="5">
        <f t="shared" si="25"/>
        <v>36.106155218554861</v>
      </c>
    </row>
    <row r="60" spans="6:17">
      <c r="H60" t="s">
        <v>22</v>
      </c>
      <c r="I60">
        <f>SUM(I52:I58)</f>
        <v>4153</v>
      </c>
      <c r="J60">
        <f t="shared" ref="J60:Q60" si="26">SUM(J52:J58)</f>
        <v>3151</v>
      </c>
      <c r="K60">
        <f t="shared" si="26"/>
        <v>3707</v>
      </c>
      <c r="L60">
        <f t="shared" si="26"/>
        <v>3239</v>
      </c>
      <c r="N60" s="9">
        <f>SUM(N52:N58)</f>
        <v>64.188562596599695</v>
      </c>
      <c r="O60" s="5">
        <f t="shared" si="26"/>
        <v>64.293001428279936</v>
      </c>
      <c r="P60" s="5">
        <f t="shared" si="26"/>
        <v>64.807692307692307</v>
      </c>
      <c r="Q60" s="5">
        <f t="shared" si="26"/>
        <v>72.234611953612841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37</v>
      </c>
      <c r="J68">
        <f t="shared" ref="J68:L68" si="27">J25+J36</f>
        <v>23</v>
      </c>
      <c r="K68">
        <f t="shared" si="27"/>
        <v>12</v>
      </c>
      <c r="L68">
        <f t="shared" si="27"/>
        <v>0</v>
      </c>
      <c r="M68" s="14"/>
      <c r="N68" s="5">
        <f>I68*100/B48</f>
        <v>0.57187017001545593</v>
      </c>
      <c r="O68" s="5">
        <f t="shared" ref="O68:Q68" si="28">J68*100/C48</f>
        <v>0.46929198122832078</v>
      </c>
      <c r="P68" s="5">
        <f t="shared" si="28"/>
        <v>0.20979020979020979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10</v>
      </c>
      <c r="J69">
        <f t="shared" si="29"/>
        <v>7</v>
      </c>
      <c r="K69">
        <f t="shared" si="29"/>
        <v>1</v>
      </c>
      <c r="L69">
        <f t="shared" si="29"/>
        <v>0</v>
      </c>
      <c r="M69" s="14"/>
      <c r="N69" s="5">
        <f>I69*100/B48</f>
        <v>0.15455950540958269</v>
      </c>
      <c r="O69" s="5">
        <f t="shared" ref="O69:Q69" si="30">J69*100/C48</f>
        <v>0.14282799428688023</v>
      </c>
      <c r="P69" s="5">
        <f t="shared" si="30"/>
        <v>1.7482517482517484E-2</v>
      </c>
      <c r="Q69" s="5">
        <f t="shared" si="30"/>
        <v>0</v>
      </c>
    </row>
    <row r="70" spans="8:17">
      <c r="H70" s="6" t="s">
        <v>69</v>
      </c>
      <c r="I70">
        <f t="shared" si="29"/>
        <v>112</v>
      </c>
      <c r="J70">
        <f t="shared" si="29"/>
        <v>114</v>
      </c>
      <c r="K70">
        <f t="shared" si="29"/>
        <v>131</v>
      </c>
      <c r="L70">
        <f t="shared" si="29"/>
        <v>0</v>
      </c>
      <c r="M70" s="14"/>
      <c r="N70" s="5">
        <f>I70*100/B48</f>
        <v>1.7310664605873261</v>
      </c>
      <c r="O70" s="5">
        <f t="shared" ref="O70:Q70" si="31">J70*100/C48</f>
        <v>2.3260559069577638</v>
      </c>
      <c r="P70" s="5">
        <f t="shared" si="31"/>
        <v>2.2902097902097904</v>
      </c>
      <c r="Q70" s="5">
        <f t="shared" si="31"/>
        <v>0</v>
      </c>
    </row>
    <row r="71" spans="8:17">
      <c r="H71" s="6" t="s">
        <v>70</v>
      </c>
      <c r="I71">
        <f t="shared" si="29"/>
        <v>91</v>
      </c>
      <c r="J71">
        <f t="shared" si="29"/>
        <v>26</v>
      </c>
      <c r="K71">
        <f t="shared" si="29"/>
        <v>30</v>
      </c>
      <c r="L71">
        <f t="shared" si="29"/>
        <v>0</v>
      </c>
      <c r="M71" s="14"/>
      <c r="N71" s="5">
        <f>I71*100/B48</f>
        <v>1.4064914992272024</v>
      </c>
      <c r="O71" s="5">
        <f t="shared" ref="O71:Q71" si="32">J71*100/C48</f>
        <v>0.5305039787798409</v>
      </c>
      <c r="P71" s="5">
        <f t="shared" si="32"/>
        <v>0.52447552447552448</v>
      </c>
      <c r="Q71" s="5">
        <f t="shared" si="32"/>
        <v>0</v>
      </c>
    </row>
    <row r="72" spans="8:17">
      <c r="H72" s="6" t="s">
        <v>71</v>
      </c>
      <c r="I72">
        <f t="shared" si="29"/>
        <v>25</v>
      </c>
      <c r="J72">
        <f t="shared" si="29"/>
        <v>14</v>
      </c>
      <c r="K72">
        <f t="shared" si="29"/>
        <v>23</v>
      </c>
      <c r="L72">
        <f t="shared" si="29"/>
        <v>14</v>
      </c>
      <c r="M72" s="14"/>
      <c r="N72" s="5">
        <f>I72*100/B48</f>
        <v>0.38639876352395675</v>
      </c>
      <c r="O72" s="5">
        <f t="shared" ref="O72:Q72" si="33">J72*100/C48</f>
        <v>0.28565598857376046</v>
      </c>
      <c r="P72" s="5">
        <f t="shared" si="33"/>
        <v>0.40209790209790208</v>
      </c>
      <c r="Q72" s="5">
        <f t="shared" si="33"/>
        <v>0.31222123104371097</v>
      </c>
    </row>
    <row r="73" spans="8:17">
      <c r="H73" s="6" t="s">
        <v>72</v>
      </c>
      <c r="I73">
        <f t="shared" si="29"/>
        <v>109</v>
      </c>
      <c r="J73">
        <f t="shared" si="29"/>
        <v>30</v>
      </c>
      <c r="K73">
        <f t="shared" si="29"/>
        <v>53</v>
      </c>
      <c r="L73">
        <f t="shared" si="29"/>
        <v>0</v>
      </c>
      <c r="M73" s="14"/>
      <c r="N73" s="5">
        <f>I73*100/B48</f>
        <v>1.6846986089644513</v>
      </c>
      <c r="O73" s="5">
        <f t="shared" ref="O73:Q73" si="34">J73*100/C48</f>
        <v>0.61211997551520103</v>
      </c>
      <c r="P73" s="5">
        <f t="shared" si="34"/>
        <v>0.92657342657342656</v>
      </c>
      <c r="Q73" s="5">
        <f t="shared" si="34"/>
        <v>0</v>
      </c>
    </row>
    <row r="74" spans="8:17">
      <c r="H74" s="6" t="s">
        <v>73</v>
      </c>
      <c r="I74">
        <f t="shared" si="29"/>
        <v>19</v>
      </c>
      <c r="J74">
        <f t="shared" si="29"/>
        <v>13</v>
      </c>
      <c r="K74">
        <f t="shared" si="29"/>
        <v>11</v>
      </c>
      <c r="L74">
        <f t="shared" si="29"/>
        <v>0</v>
      </c>
      <c r="M74" s="14"/>
      <c r="N74" s="5">
        <f>I74*100/B48</f>
        <v>0.2936630602782071</v>
      </c>
      <c r="O74" s="5">
        <f t="shared" ref="O74:Q74" si="35">J74*100/C48</f>
        <v>0.26525198938992045</v>
      </c>
      <c r="P74" s="5">
        <f t="shared" si="35"/>
        <v>0.19230769230769232</v>
      </c>
      <c r="Q74" s="5">
        <f t="shared" si="35"/>
        <v>0</v>
      </c>
    </row>
    <row r="75" spans="8:17">
      <c r="H75" s="6" t="s">
        <v>74</v>
      </c>
      <c r="I75">
        <f t="shared" si="29"/>
        <v>92</v>
      </c>
      <c r="J75">
        <f t="shared" si="29"/>
        <v>18</v>
      </c>
      <c r="K75">
        <f t="shared" si="29"/>
        <v>18</v>
      </c>
      <c r="L75">
        <f t="shared" si="29"/>
        <v>0</v>
      </c>
      <c r="M75" s="14"/>
      <c r="N75" s="5">
        <f>I75*100/B48</f>
        <v>1.4219474497681608</v>
      </c>
      <c r="O75" s="5">
        <f t="shared" ref="O75:Q75" si="36">J75*100/C48</f>
        <v>0.36727198530912059</v>
      </c>
      <c r="P75" s="5">
        <f t="shared" si="36"/>
        <v>0.31468531468531469</v>
      </c>
      <c r="Q75" s="5">
        <f t="shared" si="36"/>
        <v>0</v>
      </c>
    </row>
    <row r="76" spans="8:17">
      <c r="H76" s="6" t="s">
        <v>75</v>
      </c>
      <c r="I76">
        <f t="shared" si="29"/>
        <v>1822</v>
      </c>
      <c r="J76">
        <f t="shared" si="29"/>
        <v>1505</v>
      </c>
      <c r="K76">
        <f t="shared" si="29"/>
        <v>1734</v>
      </c>
      <c r="L76">
        <f t="shared" si="29"/>
        <v>1231</v>
      </c>
      <c r="M76" s="14"/>
      <c r="N76" s="5">
        <f>I76*100/B48</f>
        <v>28.160741885625967</v>
      </c>
      <c r="O76" s="5">
        <f t="shared" ref="O76:Q76" si="37">J76*100/C48</f>
        <v>30.708018771679249</v>
      </c>
      <c r="P76" s="5">
        <f t="shared" si="37"/>
        <v>30.314685314685313</v>
      </c>
      <c r="Q76" s="5">
        <f t="shared" si="37"/>
        <v>27.453166815343444</v>
      </c>
    </row>
    <row r="78" spans="8:17">
      <c r="H78" t="s">
        <v>88</v>
      </c>
      <c r="I78">
        <f>SUM(I68:I76)</f>
        <v>2317</v>
      </c>
      <c r="J78">
        <f t="shared" ref="J78:Q78" si="38">SUM(J68:J76)</f>
        <v>1750</v>
      </c>
      <c r="K78">
        <f t="shared" si="38"/>
        <v>2013</v>
      </c>
      <c r="L78">
        <f t="shared" si="38"/>
        <v>1245</v>
      </c>
      <c r="N78" s="5">
        <f t="shared" si="38"/>
        <v>35.811437403400312</v>
      </c>
      <c r="O78" s="5">
        <f t="shared" si="38"/>
        <v>35.706998571720057</v>
      </c>
      <c r="P78" s="5">
        <f t="shared" si="38"/>
        <v>35.192307692307693</v>
      </c>
      <c r="Q78" s="5">
        <f t="shared" si="38"/>
        <v>27.765388046387155</v>
      </c>
    </row>
  </sheetData>
  <mergeCells count="4">
    <mergeCell ref="A1:F1"/>
    <mergeCell ref="H1:M1"/>
    <mergeCell ref="M51:M58"/>
    <mergeCell ref="M67:M76"/>
  </mergeCells>
  <conditionalFormatting sqref="C9">
    <cfRule type="cellIs" dxfId="773" priority="71" operator="lessThan">
      <formula>$B$9</formula>
    </cfRule>
    <cfRule type="cellIs" dxfId="772" priority="72" operator="greaterThan">
      <formula>$B$9</formula>
    </cfRule>
  </conditionalFormatting>
  <conditionalFormatting sqref="C18">
    <cfRule type="cellIs" dxfId="771" priority="66" operator="greaterThan">
      <formula>$B$9</formula>
    </cfRule>
    <cfRule type="cellIs" dxfId="770" priority="65" operator="lessThan">
      <formula>$B$9</formula>
    </cfRule>
    <cfRule type="cellIs" dxfId="769" priority="64" operator="greaterThan">
      <formula>$B$18</formula>
    </cfRule>
    <cfRule type="cellIs" dxfId="768" priority="63" operator="lessThan">
      <formula>$B$18</formula>
    </cfRule>
  </conditionalFormatting>
  <conditionalFormatting sqref="C29">
    <cfRule type="cellIs" dxfId="767" priority="56" operator="greaterThan">
      <formula>$B$29</formula>
    </cfRule>
    <cfRule type="cellIs" dxfId="766" priority="55" operator="lessThan">
      <formula>$B$29</formula>
    </cfRule>
  </conditionalFormatting>
  <conditionalFormatting sqref="C40">
    <cfRule type="cellIs" dxfId="765" priority="50" operator="greaterThan">
      <formula>$B$40</formula>
    </cfRule>
    <cfRule type="cellIs" dxfId="764" priority="49" operator="lessThan">
      <formula>$B$40</formula>
    </cfRule>
  </conditionalFormatting>
  <conditionalFormatting sqref="C42">
    <cfRule type="cellIs" dxfId="763" priority="12" operator="lessThan">
      <formula>$B$42</formula>
    </cfRule>
    <cfRule type="cellIs" dxfId="762" priority="13" operator="greaterThan">
      <formula>$B$42</formula>
    </cfRule>
  </conditionalFormatting>
  <conditionalFormatting sqref="C48">
    <cfRule type="cellIs" dxfId="761" priority="26" operator="lessThan">
      <formula>$B$48</formula>
    </cfRule>
    <cfRule type="cellIs" dxfId="760" priority="27" operator="greaterThan">
      <formula>$B$48</formula>
    </cfRule>
  </conditionalFormatting>
  <conditionalFormatting sqref="C20:E20">
    <cfRule type="cellIs" dxfId="759" priority="17" operator="greaterThan">
      <formula>$B$20</formula>
    </cfRule>
  </conditionalFormatting>
  <conditionalFormatting sqref="D9">
    <cfRule type="cellIs" dxfId="758" priority="70" operator="greaterThan">
      <formula>$C$9</formula>
    </cfRule>
    <cfRule type="cellIs" dxfId="757" priority="69" operator="lessThan">
      <formula>$C$9</formula>
    </cfRule>
  </conditionalFormatting>
  <conditionalFormatting sqref="D18">
    <cfRule type="cellIs" dxfId="756" priority="43" operator="lessThan">
      <formula>$C$18</formula>
    </cfRule>
    <cfRule type="cellIs" dxfId="755" priority="44" operator="greaterThan">
      <formula>$C$18</formula>
    </cfRule>
  </conditionalFormatting>
  <conditionalFormatting sqref="D29">
    <cfRule type="cellIs" dxfId="754" priority="54" operator="greaterThan">
      <formula>$C$29</formula>
    </cfRule>
    <cfRule type="cellIs" dxfId="753" priority="53" operator="lessThan">
      <formula>$C$29</formula>
    </cfRule>
  </conditionalFormatting>
  <conditionalFormatting sqref="D40">
    <cfRule type="cellIs" dxfId="752" priority="48" operator="greaterThan">
      <formula>$C$40</formula>
    </cfRule>
    <cfRule type="cellIs" dxfId="751" priority="47" operator="lessThan">
      <formula>$C$40</formula>
    </cfRule>
  </conditionalFormatting>
  <conditionalFormatting sqref="D42">
    <cfRule type="cellIs" dxfId="750" priority="10" operator="lessThan">
      <formula>$C$42</formula>
    </cfRule>
    <cfRule type="cellIs" dxfId="749" priority="11" operator="greaterThan">
      <formula>$C$42</formula>
    </cfRule>
  </conditionalFormatting>
  <conditionalFormatting sqref="D48">
    <cfRule type="cellIs" dxfId="748" priority="24" operator="lessThan">
      <formula>$C$48</formula>
    </cfRule>
    <cfRule type="cellIs" dxfId="747" priority="25" operator="greaterThan">
      <formula>$C$48</formula>
    </cfRule>
  </conditionalFormatting>
  <conditionalFormatting sqref="E9">
    <cfRule type="cellIs" dxfId="746" priority="68" operator="greaterThan">
      <formula>$D$9</formula>
    </cfRule>
    <cfRule type="cellIs" dxfId="745" priority="67" operator="lessThan">
      <formula>$D$9</formula>
    </cfRule>
  </conditionalFormatting>
  <conditionalFormatting sqref="E18">
    <cfRule type="cellIs" dxfId="744" priority="41" operator="lessThan">
      <formula>$D$18</formula>
    </cfRule>
    <cfRule type="cellIs" dxfId="743" priority="42" operator="greaterThan">
      <formula>$D$18</formula>
    </cfRule>
  </conditionalFormatting>
  <conditionalFormatting sqref="E20">
    <cfRule type="cellIs" dxfId="742" priority="7" operator="lessThan">
      <formula>$D$20</formula>
    </cfRule>
  </conditionalFormatting>
  <conditionalFormatting sqref="E22">
    <cfRule type="cellIs" dxfId="741" priority="3" operator="lessThan">
      <formula>0</formula>
    </cfRule>
    <cfRule type="cellIs" dxfId="740" priority="1" operator="lessThan">
      <formula>0</formula>
    </cfRule>
    <cfRule type="cellIs" dxfId="739" priority="2" operator="greaterThan">
      <formula>0</formula>
    </cfRule>
  </conditionalFormatting>
  <conditionalFormatting sqref="E29">
    <cfRule type="cellIs" dxfId="738" priority="51" operator="lessThan">
      <formula>$D$29</formula>
    </cfRule>
    <cfRule type="cellIs" dxfId="737" priority="52" operator="greaterThan">
      <formula>$D$29</formula>
    </cfRule>
  </conditionalFormatting>
  <conditionalFormatting sqref="E40">
    <cfRule type="cellIs" dxfId="736" priority="45" operator="lessThan">
      <formula>$D$40</formula>
    </cfRule>
    <cfRule type="cellIs" dxfId="735" priority="46" operator="greaterThan">
      <formula>$D$40</formula>
    </cfRule>
  </conditionalFormatting>
  <conditionalFormatting sqref="E42">
    <cfRule type="cellIs" dxfId="734" priority="9" operator="greaterThan">
      <formula>$D$42</formula>
    </cfRule>
    <cfRule type="cellIs" dxfId="733" priority="8" operator="lessThan">
      <formula>$D$42</formula>
    </cfRule>
  </conditionalFormatting>
  <conditionalFormatting sqref="E48">
    <cfRule type="cellIs" dxfId="732" priority="23" operator="greaterThan">
      <formula>$D$48</formula>
    </cfRule>
    <cfRule type="cellIs" dxfId="731" priority="22" operator="lessThan">
      <formula>$D$48</formula>
    </cfRule>
  </conditionalFormatting>
  <conditionalFormatting sqref="F5:F9">
    <cfRule type="cellIs" dxfId="730" priority="73" operator="greaterThan">
      <formula>0</formula>
    </cfRule>
    <cfRule type="cellIs" dxfId="729" priority="74" operator="lessThan">
      <formula>0</formula>
    </cfRule>
  </conditionalFormatting>
  <conditionalFormatting sqref="F6:F9">
    <cfRule type="cellIs" dxfId="728" priority="62" operator="lessThan">
      <formula>0</formula>
    </cfRule>
  </conditionalFormatting>
  <conditionalFormatting sqref="F14:F18">
    <cfRule type="cellIs" dxfId="727" priority="78" operator="lessThan">
      <formula>0</formula>
    </cfRule>
    <cfRule type="cellIs" dxfId="726" priority="77" operator="greaterThan">
      <formula>0</formula>
    </cfRule>
  </conditionalFormatting>
  <conditionalFormatting sqref="F15:F18">
    <cfRule type="cellIs" dxfId="725" priority="61" operator="lessThan">
      <formula>0</formula>
    </cfRule>
  </conditionalFormatting>
  <conditionalFormatting sqref="F20">
    <cfRule type="cellIs" dxfId="724" priority="6" operator="lessThan">
      <formula>0</formula>
    </cfRule>
    <cfRule type="cellIs" dxfId="723" priority="5" operator="greaterThan">
      <formula>0</formula>
    </cfRule>
    <cfRule type="cellIs" dxfId="722" priority="4" operator="lessThan">
      <formula>0</formula>
    </cfRule>
  </conditionalFormatting>
  <conditionalFormatting sqref="F25:F29">
    <cfRule type="cellIs" dxfId="721" priority="59" operator="greaterThan">
      <formula>0</formula>
    </cfRule>
    <cfRule type="cellIs" dxfId="720" priority="60" operator="lessThan">
      <formula>0</formula>
    </cfRule>
  </conditionalFormatting>
  <conditionalFormatting sqref="F26:F29">
    <cfRule type="cellIs" dxfId="719" priority="58" operator="lessThan">
      <formula>0</formula>
    </cfRule>
  </conditionalFormatting>
  <conditionalFormatting sqref="F36:F40">
    <cfRule type="cellIs" dxfId="718" priority="39" operator="greaterThan">
      <formula>0</formula>
    </cfRule>
  </conditionalFormatting>
  <conditionalFormatting sqref="F37:F40">
    <cfRule type="cellIs" dxfId="717" priority="38" operator="lessThan">
      <formula>0</formula>
    </cfRule>
  </conditionalFormatting>
  <conditionalFormatting sqref="F42">
    <cfRule type="cellIs" dxfId="716" priority="16" operator="lessThan">
      <formula>0</formula>
    </cfRule>
    <cfRule type="cellIs" dxfId="715" priority="15" operator="greaterThan">
      <formula>0</formula>
    </cfRule>
    <cfRule type="cellIs" dxfId="714" priority="14" operator="lessThan">
      <formula>0</formula>
    </cfRule>
  </conditionalFormatting>
  <conditionalFormatting sqref="F48">
    <cfRule type="cellIs" dxfId="713" priority="29" operator="lessThan">
      <formula>0</formula>
    </cfRule>
  </conditionalFormatting>
  <conditionalFormatting sqref="F48 F50:F52">
    <cfRule type="cellIs" dxfId="712" priority="28" operator="greaterThan">
      <formula>0</formula>
    </cfRule>
  </conditionalFormatting>
  <conditionalFormatting sqref="F50:F52">
    <cfRule type="cellIs" dxfId="711" priority="76" operator="lessThan">
      <formula>0</formula>
    </cfRule>
  </conditionalFormatting>
  <conditionalFormatting sqref="M5:M21">
    <cfRule type="cellIs" dxfId="710" priority="21" operator="greaterThan">
      <formula>0</formula>
    </cfRule>
    <cfRule type="cellIs" dxfId="709" priority="20" operator="lessThan">
      <formula>0</formula>
    </cfRule>
  </conditionalFormatting>
  <conditionalFormatting sqref="M25:M34 M36:M45">
    <cfRule type="cellIs" dxfId="708" priority="19" operator="greaterThan">
      <formula>0</formula>
    </cfRule>
    <cfRule type="cellIs" dxfId="707" priority="18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1458-1218-4AE5-A363-8314C0C86A83}">
  <dimension ref="A1:X78"/>
  <sheetViews>
    <sheetView topLeftCell="A19" workbookViewId="0">
      <selection activeCell="C45" sqref="C45"/>
    </sheetView>
  </sheetViews>
  <sheetFormatPr defaultRowHeight="14.25"/>
  <cols>
    <col min="1" max="1" width="13.75" bestFit="1" customWidth="1"/>
    <col min="8" max="8" width="13.75" bestFit="1" customWidth="1"/>
    <col min="15" max="15" width="12.125" bestFit="1" customWidth="1"/>
    <col min="16" max="17" width="10.375" bestFit="1" customWidth="1"/>
  </cols>
  <sheetData>
    <row r="1" spans="1:13">
      <c r="A1" s="12" t="s">
        <v>91</v>
      </c>
      <c r="B1" s="12"/>
      <c r="C1" s="12"/>
      <c r="D1" s="12"/>
      <c r="E1" s="12"/>
      <c r="F1" s="12"/>
      <c r="H1" s="12" t="s">
        <v>92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160</v>
      </c>
      <c r="C6">
        <v>0</v>
      </c>
      <c r="D6">
        <v>0</v>
      </c>
      <c r="E6">
        <v>144</v>
      </c>
      <c r="F6">
        <f t="shared" ref="F6:F9" si="0">E6-B6</f>
        <v>-16</v>
      </c>
      <c r="H6" t="s">
        <v>20</v>
      </c>
      <c r="L6">
        <v>3</v>
      </c>
      <c r="M6">
        <f t="shared" ref="M6:M12" si="1">L6-I6</f>
        <v>3</v>
      </c>
    </row>
    <row r="7" spans="1:13">
      <c r="A7" t="s">
        <v>5</v>
      </c>
      <c r="B7">
        <v>1840</v>
      </c>
      <c r="C7">
        <v>888</v>
      </c>
      <c r="D7">
        <v>861</v>
      </c>
      <c r="E7">
        <v>563</v>
      </c>
      <c r="F7">
        <f t="shared" si="0"/>
        <v>-1277</v>
      </c>
      <c r="H7" t="s">
        <v>21</v>
      </c>
      <c r="I7">
        <v>52</v>
      </c>
      <c r="L7">
        <v>34</v>
      </c>
      <c r="M7">
        <f t="shared" si="1"/>
        <v>-18</v>
      </c>
    </row>
    <row r="8" spans="1:13">
      <c r="A8" t="s">
        <v>6</v>
      </c>
      <c r="B8">
        <v>2284</v>
      </c>
      <c r="C8">
        <v>1440</v>
      </c>
      <c r="D8">
        <v>1438</v>
      </c>
      <c r="E8">
        <v>725</v>
      </c>
      <c r="F8">
        <f t="shared" si="0"/>
        <v>-1559</v>
      </c>
      <c r="H8" t="s">
        <v>23</v>
      </c>
      <c r="I8">
        <v>203</v>
      </c>
      <c r="J8">
        <v>46</v>
      </c>
      <c r="K8">
        <v>47</v>
      </c>
      <c r="L8">
        <v>138</v>
      </c>
      <c r="M8">
        <f t="shared" si="1"/>
        <v>-65</v>
      </c>
    </row>
    <row r="9" spans="1:13">
      <c r="A9" t="s">
        <v>22</v>
      </c>
      <c r="B9">
        <f>SUM(B5:B8)</f>
        <v>4284</v>
      </c>
      <c r="C9">
        <f>SUM(C5:C8)</f>
        <v>2328</v>
      </c>
      <c r="D9">
        <f>SUM(D5:D8)</f>
        <v>2299</v>
      </c>
      <c r="E9">
        <f>SUM(E5:E8)</f>
        <v>1432</v>
      </c>
      <c r="F9">
        <f t="shared" si="0"/>
        <v>-2852</v>
      </c>
      <c r="H9" t="s">
        <v>24</v>
      </c>
      <c r="I9">
        <v>775</v>
      </c>
      <c r="J9">
        <v>243</v>
      </c>
      <c r="K9">
        <v>279</v>
      </c>
      <c r="L9">
        <v>216</v>
      </c>
      <c r="M9">
        <f t="shared" si="1"/>
        <v>-559</v>
      </c>
    </row>
    <row r="10" spans="1:13">
      <c r="H10" t="s">
        <v>25</v>
      </c>
      <c r="I10">
        <v>1120</v>
      </c>
      <c r="J10">
        <v>631</v>
      </c>
      <c r="K10">
        <v>549</v>
      </c>
      <c r="L10">
        <v>337</v>
      </c>
      <c r="M10">
        <f t="shared" si="1"/>
        <v>-783</v>
      </c>
    </row>
    <row r="11" spans="1:13">
      <c r="H11" t="s">
        <v>26</v>
      </c>
      <c r="I11">
        <v>2134</v>
      </c>
      <c r="J11">
        <v>1408</v>
      </c>
      <c r="K11">
        <v>1424</v>
      </c>
      <c r="L11">
        <v>704</v>
      </c>
      <c r="M11">
        <f t="shared" si="1"/>
        <v>-1430</v>
      </c>
    </row>
    <row r="12" spans="1:13">
      <c r="H12" t="s">
        <v>22</v>
      </c>
      <c r="I12">
        <f>SUM(I5:I11)</f>
        <v>4284</v>
      </c>
      <c r="J12">
        <f t="shared" ref="J12:L12" si="2">SUM(J5:J11)</f>
        <v>2328</v>
      </c>
      <c r="K12">
        <f t="shared" si="2"/>
        <v>2299</v>
      </c>
      <c r="L12">
        <f t="shared" si="2"/>
        <v>1432</v>
      </c>
      <c r="M12">
        <f t="shared" si="1"/>
        <v>-2852</v>
      </c>
    </row>
    <row r="14" spans="1:13">
      <c r="A14" t="s">
        <v>7</v>
      </c>
      <c r="B14">
        <v>0</v>
      </c>
      <c r="C14">
        <v>0</v>
      </c>
      <c r="D14">
        <v>0</v>
      </c>
      <c r="E14">
        <v>0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104</v>
      </c>
      <c r="C15">
        <v>0</v>
      </c>
      <c r="D15">
        <v>0</v>
      </c>
      <c r="E15">
        <v>0</v>
      </c>
      <c r="F15">
        <f t="shared" ref="F15:F17" si="3">E15-B15</f>
        <v>-104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1107</v>
      </c>
      <c r="C16">
        <v>481</v>
      </c>
      <c r="D16">
        <v>443</v>
      </c>
      <c r="E16">
        <v>221</v>
      </c>
      <c r="F16">
        <f t="shared" si="3"/>
        <v>-886</v>
      </c>
      <c r="H16" t="s">
        <v>29</v>
      </c>
      <c r="I16">
        <v>66</v>
      </c>
      <c r="J16">
        <v>2</v>
      </c>
      <c r="K16">
        <v>12</v>
      </c>
      <c r="M16">
        <f t="shared" si="4"/>
        <v>-66</v>
      </c>
    </row>
    <row r="17" spans="1:13">
      <c r="A17" t="s">
        <v>10</v>
      </c>
      <c r="B17">
        <v>648</v>
      </c>
      <c r="C17">
        <v>629</v>
      </c>
      <c r="D17">
        <v>819</v>
      </c>
      <c r="E17">
        <v>436</v>
      </c>
      <c r="F17">
        <f t="shared" si="3"/>
        <v>-212</v>
      </c>
      <c r="H17" t="s">
        <v>30</v>
      </c>
      <c r="I17">
        <v>228</v>
      </c>
      <c r="J17">
        <v>46</v>
      </c>
      <c r="K17">
        <v>79</v>
      </c>
      <c r="L17">
        <v>18</v>
      </c>
      <c r="M17">
        <f t="shared" si="4"/>
        <v>-210</v>
      </c>
    </row>
    <row r="18" spans="1:13">
      <c r="A18" t="s">
        <v>22</v>
      </c>
      <c r="B18">
        <f>SUM(B14:B17)</f>
        <v>1859</v>
      </c>
      <c r="C18">
        <f t="shared" ref="C18:F18" si="5">SUM(C14:C17)</f>
        <v>1110</v>
      </c>
      <c r="D18" s="4">
        <f t="shared" si="5"/>
        <v>1262</v>
      </c>
      <c r="E18" s="4">
        <f t="shared" si="5"/>
        <v>657</v>
      </c>
      <c r="F18" s="4">
        <f t="shared" si="5"/>
        <v>-1202</v>
      </c>
      <c r="H18" t="s">
        <v>31</v>
      </c>
      <c r="I18">
        <v>384</v>
      </c>
      <c r="J18">
        <v>174</v>
      </c>
      <c r="K18">
        <v>117</v>
      </c>
      <c r="L18">
        <v>74</v>
      </c>
      <c r="M18">
        <f t="shared" si="4"/>
        <v>-310</v>
      </c>
    </row>
    <row r="19" spans="1:13">
      <c r="H19" t="s">
        <v>32</v>
      </c>
      <c r="I19">
        <v>579</v>
      </c>
      <c r="J19">
        <v>275</v>
      </c>
      <c r="K19">
        <v>289</v>
      </c>
      <c r="L19">
        <v>204</v>
      </c>
      <c r="M19">
        <f t="shared" si="4"/>
        <v>-375</v>
      </c>
    </row>
    <row r="20" spans="1:13">
      <c r="A20" t="s">
        <v>85</v>
      </c>
      <c r="B20">
        <f>B9+B18</f>
        <v>6143</v>
      </c>
      <c r="C20">
        <f t="shared" ref="C20:F20" si="6">C9+C18</f>
        <v>3438</v>
      </c>
      <c r="D20">
        <f t="shared" si="6"/>
        <v>3561</v>
      </c>
      <c r="E20">
        <f t="shared" si="6"/>
        <v>2089</v>
      </c>
      <c r="F20">
        <f t="shared" si="6"/>
        <v>-4054</v>
      </c>
      <c r="H20" t="s">
        <v>33</v>
      </c>
      <c r="I20">
        <v>602</v>
      </c>
      <c r="J20">
        <v>613</v>
      </c>
      <c r="K20">
        <v>765</v>
      </c>
      <c r="L20">
        <v>361</v>
      </c>
      <c r="M20">
        <f t="shared" si="4"/>
        <v>-241</v>
      </c>
    </row>
    <row r="21" spans="1:13">
      <c r="F21" s="16">
        <f>F20*100/B20</f>
        <v>-65.993814097346572</v>
      </c>
      <c r="H21" t="s">
        <v>22</v>
      </c>
      <c r="I21">
        <f>SUM(I14:I20)</f>
        <v>1859</v>
      </c>
      <c r="J21">
        <f t="shared" ref="J21:L21" si="7">SUM(J14:J20)</f>
        <v>1110</v>
      </c>
      <c r="K21">
        <f t="shared" si="7"/>
        <v>1262</v>
      </c>
      <c r="L21">
        <f t="shared" si="7"/>
        <v>657</v>
      </c>
      <c r="M21">
        <f t="shared" si="4"/>
        <v>-1202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v>0</v>
      </c>
      <c r="C25">
        <v>0</v>
      </c>
      <c r="D25">
        <v>0</v>
      </c>
      <c r="E25">
        <v>0</v>
      </c>
      <c r="F25">
        <f>E25-B25</f>
        <v>0</v>
      </c>
      <c r="H25" t="s">
        <v>34</v>
      </c>
      <c r="L25">
        <v>23</v>
      </c>
      <c r="M25">
        <f>L25-I25</f>
        <v>23</v>
      </c>
    </row>
    <row r="26" spans="1:13">
      <c r="A26" t="s">
        <v>12</v>
      </c>
      <c r="B26">
        <v>0</v>
      </c>
      <c r="C26">
        <v>0</v>
      </c>
      <c r="D26">
        <v>0</v>
      </c>
      <c r="E26">
        <v>85</v>
      </c>
      <c r="F26">
        <f t="shared" ref="F26:F28" si="8">E26-B26</f>
        <v>85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273</v>
      </c>
      <c r="C27">
        <v>356</v>
      </c>
      <c r="D27">
        <v>363</v>
      </c>
      <c r="E27">
        <v>241</v>
      </c>
      <c r="F27">
        <f t="shared" si="8"/>
        <v>-32</v>
      </c>
      <c r="H27" t="s">
        <v>36</v>
      </c>
      <c r="L27">
        <v>17</v>
      </c>
      <c r="M27">
        <f t="shared" si="9"/>
        <v>17</v>
      </c>
    </row>
    <row r="28" spans="1:13">
      <c r="A28" t="s">
        <v>14</v>
      </c>
      <c r="B28">
        <v>838</v>
      </c>
      <c r="C28">
        <v>667</v>
      </c>
      <c r="D28">
        <v>496</v>
      </c>
      <c r="E28">
        <v>468</v>
      </c>
      <c r="F28">
        <f t="shared" si="8"/>
        <v>-370</v>
      </c>
      <c r="H28" t="s">
        <v>37</v>
      </c>
      <c r="I28">
        <v>3</v>
      </c>
      <c r="L28">
        <v>14</v>
      </c>
      <c r="M28">
        <f t="shared" si="9"/>
        <v>11</v>
      </c>
    </row>
    <row r="29" spans="1:13">
      <c r="A29" t="s">
        <v>22</v>
      </c>
      <c r="B29">
        <f>SUM(B25:B28)</f>
        <v>1111</v>
      </c>
      <c r="C29">
        <f>SUM(C25:C28)</f>
        <v>1023</v>
      </c>
      <c r="D29">
        <f>SUM(D25:D28)</f>
        <v>859</v>
      </c>
      <c r="E29">
        <f>SUM(E25:E28)</f>
        <v>794</v>
      </c>
      <c r="F29" s="4">
        <f>SUM(F25:F28)</f>
        <v>-317</v>
      </c>
      <c r="H29" t="s">
        <v>38</v>
      </c>
      <c r="I29">
        <v>9</v>
      </c>
      <c r="J29">
        <v>23</v>
      </c>
      <c r="K29">
        <v>13</v>
      </c>
      <c r="L29">
        <v>14</v>
      </c>
      <c r="M29">
        <f t="shared" si="9"/>
        <v>5</v>
      </c>
    </row>
    <row r="30" spans="1:13">
      <c r="H30" t="s">
        <v>39</v>
      </c>
      <c r="I30">
        <v>60</v>
      </c>
      <c r="J30">
        <v>41</v>
      </c>
      <c r="K30">
        <v>40</v>
      </c>
      <c r="L30">
        <v>44</v>
      </c>
      <c r="M30">
        <f t="shared" si="9"/>
        <v>-16</v>
      </c>
    </row>
    <row r="31" spans="1:13">
      <c r="H31" t="s">
        <v>40</v>
      </c>
      <c r="I31">
        <v>42</v>
      </c>
      <c r="J31">
        <v>25</v>
      </c>
      <c r="K31">
        <v>15</v>
      </c>
      <c r="L31">
        <v>6</v>
      </c>
      <c r="M31">
        <f t="shared" si="9"/>
        <v>-36</v>
      </c>
    </row>
    <row r="32" spans="1:13">
      <c r="H32" t="s">
        <v>41</v>
      </c>
      <c r="I32">
        <v>55</v>
      </c>
      <c r="J32">
        <v>45</v>
      </c>
      <c r="K32">
        <v>26</v>
      </c>
      <c r="L32">
        <v>4</v>
      </c>
      <c r="M32">
        <f t="shared" si="9"/>
        <v>-51</v>
      </c>
    </row>
    <row r="33" spans="1:13">
      <c r="H33" t="s">
        <v>42</v>
      </c>
      <c r="I33">
        <v>942</v>
      </c>
      <c r="J33">
        <v>889</v>
      </c>
      <c r="K33">
        <v>765</v>
      </c>
      <c r="L33">
        <v>672</v>
      </c>
      <c r="M33">
        <f t="shared" si="9"/>
        <v>-270</v>
      </c>
    </row>
    <row r="34" spans="1:13">
      <c r="H34" t="s">
        <v>22</v>
      </c>
      <c r="I34">
        <f>SUM(I25:I33)</f>
        <v>1111</v>
      </c>
      <c r="J34">
        <f t="shared" ref="J34:L34" si="10">SUM(J25:J33)</f>
        <v>1023</v>
      </c>
      <c r="K34">
        <f t="shared" si="10"/>
        <v>859</v>
      </c>
      <c r="L34">
        <f t="shared" si="10"/>
        <v>794</v>
      </c>
      <c r="M34">
        <f t="shared" si="9"/>
        <v>-317</v>
      </c>
    </row>
    <row r="36" spans="1:13">
      <c r="A36" t="s">
        <v>15</v>
      </c>
      <c r="B36">
        <v>0</v>
      </c>
      <c r="C36">
        <v>0</v>
      </c>
      <c r="D36">
        <v>0</v>
      </c>
      <c r="E36">
        <v>0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0</v>
      </c>
      <c r="C37">
        <v>0</v>
      </c>
      <c r="D37">
        <v>0</v>
      </c>
      <c r="E37">
        <v>0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152</v>
      </c>
      <c r="C38">
        <v>132</v>
      </c>
      <c r="D38">
        <v>99</v>
      </c>
      <c r="E38">
        <v>111</v>
      </c>
      <c r="F38">
        <f t="shared" si="11"/>
        <v>-41</v>
      </c>
      <c r="H38" t="s">
        <v>45</v>
      </c>
      <c r="M38">
        <f t="shared" si="12"/>
        <v>0</v>
      </c>
    </row>
    <row r="39" spans="1:13">
      <c r="A39" t="s">
        <v>18</v>
      </c>
      <c r="B39">
        <v>321</v>
      </c>
      <c r="C39">
        <v>137</v>
      </c>
      <c r="D39">
        <v>285</v>
      </c>
      <c r="E39">
        <v>316</v>
      </c>
      <c r="F39">
        <f t="shared" si="11"/>
        <v>-5</v>
      </c>
      <c r="H39" t="s">
        <v>46</v>
      </c>
      <c r="I39">
        <v>62</v>
      </c>
      <c r="J39">
        <v>21</v>
      </c>
      <c r="K39">
        <v>16</v>
      </c>
      <c r="L39">
        <v>8</v>
      </c>
      <c r="M39">
        <f t="shared" si="12"/>
        <v>-54</v>
      </c>
    </row>
    <row r="40" spans="1:13">
      <c r="A40" t="s">
        <v>22</v>
      </c>
      <c r="B40">
        <f>SUM(B36:B39)</f>
        <v>473</v>
      </c>
      <c r="C40">
        <f>SUM(C36:C39)</f>
        <v>269</v>
      </c>
      <c r="D40">
        <f>SUM(D36:D39)</f>
        <v>384</v>
      </c>
      <c r="E40">
        <f>SUM(E36:E39)</f>
        <v>427</v>
      </c>
      <c r="F40" s="4">
        <f>SUM(F36:F39)</f>
        <v>-46</v>
      </c>
      <c r="H40" t="s">
        <v>47</v>
      </c>
      <c r="M40">
        <f t="shared" si="12"/>
        <v>0</v>
      </c>
    </row>
    <row r="41" spans="1:13">
      <c r="H41" t="s">
        <v>48</v>
      </c>
      <c r="I41">
        <v>19</v>
      </c>
      <c r="J41">
        <v>39</v>
      </c>
      <c r="K41">
        <v>20</v>
      </c>
      <c r="L41">
        <v>6</v>
      </c>
      <c r="M41">
        <f t="shared" si="12"/>
        <v>-13</v>
      </c>
    </row>
    <row r="42" spans="1:13">
      <c r="A42" t="s">
        <v>54</v>
      </c>
      <c r="B42">
        <f>B29+B40</f>
        <v>1584</v>
      </c>
      <c r="C42">
        <f t="shared" ref="C42:E42" si="13">C29+C40</f>
        <v>1292</v>
      </c>
      <c r="D42">
        <f t="shared" si="13"/>
        <v>1243</v>
      </c>
      <c r="E42">
        <f t="shared" si="13"/>
        <v>1221</v>
      </c>
      <c r="F42" s="4">
        <f>E42-B42</f>
        <v>-363</v>
      </c>
      <c r="H42" t="s">
        <v>49</v>
      </c>
      <c r="I42">
        <v>4</v>
      </c>
      <c r="M42">
        <f t="shared" si="12"/>
        <v>-4</v>
      </c>
    </row>
    <row r="43" spans="1:13">
      <c r="F43" s="16">
        <f>F42*100/B42</f>
        <v>-22.916666666666668</v>
      </c>
      <c r="H43" t="s">
        <v>50</v>
      </c>
      <c r="I43">
        <v>52</v>
      </c>
      <c r="J43">
        <v>36</v>
      </c>
      <c r="K43">
        <v>34</v>
      </c>
      <c r="L43">
        <v>16</v>
      </c>
      <c r="M43">
        <f t="shared" si="12"/>
        <v>-36</v>
      </c>
    </row>
    <row r="44" spans="1:13">
      <c r="H44" t="s">
        <v>51</v>
      </c>
      <c r="I44">
        <v>336</v>
      </c>
      <c r="J44">
        <v>173</v>
      </c>
      <c r="K44">
        <v>314</v>
      </c>
      <c r="L44">
        <v>397</v>
      </c>
      <c r="M44">
        <f t="shared" si="12"/>
        <v>61</v>
      </c>
    </row>
    <row r="45" spans="1:13">
      <c r="H45" t="s">
        <v>22</v>
      </c>
      <c r="I45">
        <f>SUM(I36:I44)</f>
        <v>473</v>
      </c>
      <c r="J45">
        <f>SUM(J36:J44)</f>
        <v>269</v>
      </c>
      <c r="K45">
        <f t="shared" ref="K45:L45" si="14">SUM(K36:K44)</f>
        <v>384</v>
      </c>
      <c r="L45">
        <f t="shared" si="14"/>
        <v>427</v>
      </c>
      <c r="M45">
        <f t="shared" si="12"/>
        <v>-46</v>
      </c>
    </row>
    <row r="48" spans="1:13">
      <c r="A48" t="s">
        <v>52</v>
      </c>
      <c r="B48">
        <f>B9+B18+B29+B40</f>
        <v>7727</v>
      </c>
      <c r="C48">
        <f t="shared" ref="C48:F48" si="15">C9+C18+C29+C40</f>
        <v>4730</v>
      </c>
      <c r="D48">
        <f t="shared" si="15"/>
        <v>4804</v>
      </c>
      <c r="E48">
        <f t="shared" si="15"/>
        <v>3310</v>
      </c>
      <c r="F48">
        <f t="shared" si="15"/>
        <v>-4417</v>
      </c>
      <c r="I48">
        <f>I12+I21+I34+I45</f>
        <v>7727</v>
      </c>
      <c r="J48">
        <f t="shared" ref="J48:M48" si="16">J12+J21+J34+J45</f>
        <v>4730</v>
      </c>
      <c r="K48">
        <f t="shared" si="16"/>
        <v>4804</v>
      </c>
      <c r="L48">
        <f t="shared" si="16"/>
        <v>3310</v>
      </c>
      <c r="M48">
        <f t="shared" si="16"/>
        <v>-4417</v>
      </c>
    </row>
    <row r="49" spans="6:24">
      <c r="F49" s="16">
        <f>F48*100/B48</f>
        <v>-57.163193995082182</v>
      </c>
    </row>
    <row r="51" spans="6:24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24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24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3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9.0634441087613288E-2</v>
      </c>
      <c r="X53" s="7"/>
    </row>
    <row r="54" spans="6:24">
      <c r="H54" s="7" t="s">
        <v>80</v>
      </c>
      <c r="I54" s="8">
        <f t="shared" si="19"/>
        <v>118</v>
      </c>
      <c r="J54" s="8">
        <f t="shared" si="19"/>
        <v>2</v>
      </c>
      <c r="K54" s="8">
        <f t="shared" si="19"/>
        <v>12</v>
      </c>
      <c r="L54" s="8">
        <f t="shared" si="19"/>
        <v>34</v>
      </c>
      <c r="M54" s="13"/>
      <c r="N54" s="5">
        <f>I54*100/B48</f>
        <v>1.5271127216254692</v>
      </c>
      <c r="O54" s="5">
        <f t="shared" ref="O54:Q54" si="21">J54*100/C48</f>
        <v>4.2283298097251586E-2</v>
      </c>
      <c r="P54" s="5">
        <f t="shared" si="21"/>
        <v>0.24979184013322231</v>
      </c>
      <c r="Q54" s="5">
        <f t="shared" si="21"/>
        <v>1.0271903323262841</v>
      </c>
    </row>
    <row r="55" spans="6:24">
      <c r="H55" s="7" t="s">
        <v>81</v>
      </c>
      <c r="I55" s="8">
        <f>I8+I17</f>
        <v>431</v>
      </c>
      <c r="J55" s="8">
        <f t="shared" ref="J55:L55" si="22">J8+J17</f>
        <v>92</v>
      </c>
      <c r="K55" s="8">
        <f t="shared" si="22"/>
        <v>126</v>
      </c>
      <c r="L55" s="8">
        <f t="shared" si="22"/>
        <v>156</v>
      </c>
      <c r="M55" s="13"/>
      <c r="N55" s="5">
        <f>I55*100/B48</f>
        <v>5.5778439239031963</v>
      </c>
      <c r="O55" s="5">
        <f t="shared" ref="O55:Q55" si="23">J55*100/C48</f>
        <v>1.945031712473573</v>
      </c>
      <c r="P55" s="5">
        <f t="shared" si="23"/>
        <v>2.6228143213988342</v>
      </c>
      <c r="Q55" s="5">
        <f t="shared" si="23"/>
        <v>4.7129909365558911</v>
      </c>
    </row>
    <row r="56" spans="6:24">
      <c r="H56" s="7" t="s">
        <v>82</v>
      </c>
      <c r="I56" s="8">
        <f t="shared" si="19"/>
        <v>1159</v>
      </c>
      <c r="J56" s="8">
        <f t="shared" si="19"/>
        <v>417</v>
      </c>
      <c r="K56" s="8">
        <f t="shared" si="19"/>
        <v>396</v>
      </c>
      <c r="L56" s="8">
        <f t="shared" si="19"/>
        <v>290</v>
      </c>
      <c r="M56" s="13"/>
      <c r="N56" s="5">
        <f>I56*100/B48</f>
        <v>14.999352918338294</v>
      </c>
      <c r="O56" s="5">
        <f t="shared" ref="O56:Q56" si="24">J56*100/C48</f>
        <v>8.8160676532769564</v>
      </c>
      <c r="P56" s="5">
        <f t="shared" si="24"/>
        <v>8.2431307243963357</v>
      </c>
      <c r="Q56" s="5">
        <f t="shared" si="24"/>
        <v>8.761329305135952</v>
      </c>
    </row>
    <row r="57" spans="6:24">
      <c r="H57" s="7" t="s">
        <v>83</v>
      </c>
      <c r="I57" s="8">
        <f t="shared" si="19"/>
        <v>1699</v>
      </c>
      <c r="J57" s="8">
        <f t="shared" si="19"/>
        <v>906</v>
      </c>
      <c r="K57" s="8">
        <f t="shared" si="19"/>
        <v>838</v>
      </c>
      <c r="L57" s="8">
        <f t="shared" si="19"/>
        <v>541</v>
      </c>
      <c r="M57" s="13"/>
      <c r="N57" s="5">
        <f>I57*100/B48</f>
        <v>21.987834864759932</v>
      </c>
      <c r="O57" s="5">
        <f t="shared" ref="O57:Q57" si="25">J57*100/C48</f>
        <v>19.154334038054969</v>
      </c>
      <c r="P57" s="5">
        <f t="shared" si="25"/>
        <v>17.443796835970026</v>
      </c>
      <c r="Q57" s="5">
        <f t="shared" si="25"/>
        <v>16.34441087613293</v>
      </c>
    </row>
    <row r="58" spans="6:24">
      <c r="H58" s="7" t="s">
        <v>84</v>
      </c>
      <c r="I58" s="8">
        <f t="shared" si="19"/>
        <v>2736</v>
      </c>
      <c r="J58" s="8">
        <f t="shared" si="19"/>
        <v>2021</v>
      </c>
      <c r="K58" s="8">
        <f t="shared" si="19"/>
        <v>2189</v>
      </c>
      <c r="L58" s="8">
        <f t="shared" si="19"/>
        <v>1065</v>
      </c>
      <c r="M58" s="13"/>
      <c r="N58" s="5">
        <f>I58*100/B48</f>
        <v>35.408308528536303</v>
      </c>
      <c r="O58" s="5">
        <f t="shared" ref="O58:Q58" si="26">J58*100/C48</f>
        <v>42.727272727272727</v>
      </c>
      <c r="P58" s="5">
        <f t="shared" si="26"/>
        <v>45.566194837635301</v>
      </c>
      <c r="Q58" s="5">
        <f t="shared" si="26"/>
        <v>32.175226586102717</v>
      </c>
    </row>
    <row r="60" spans="6:24">
      <c r="H60" t="s">
        <v>22</v>
      </c>
      <c r="I60">
        <f>SUM(I52:I58)</f>
        <v>6143</v>
      </c>
      <c r="J60">
        <f t="shared" ref="J60:Q60" si="27">SUM(J52:J58)</f>
        <v>3438</v>
      </c>
      <c r="K60">
        <f t="shared" si="27"/>
        <v>3561</v>
      </c>
      <c r="L60">
        <f t="shared" si="27"/>
        <v>2089</v>
      </c>
      <c r="N60" s="9">
        <f>SUM(N52:N58)</f>
        <v>79.500452957163191</v>
      </c>
      <c r="O60" s="5">
        <f t="shared" si="27"/>
        <v>72.684989429175474</v>
      </c>
      <c r="P60" s="5">
        <f t="shared" si="27"/>
        <v>74.125728559533712</v>
      </c>
      <c r="Q60" s="5">
        <f t="shared" si="27"/>
        <v>63.111782477341386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8">J25+J36</f>
        <v>0</v>
      </c>
      <c r="K68">
        <f t="shared" si="28"/>
        <v>0</v>
      </c>
      <c r="L68">
        <f t="shared" si="28"/>
        <v>23</v>
      </c>
      <c r="M68" s="14"/>
      <c r="N68" s="5">
        <f>I68*100/B48</f>
        <v>0</v>
      </c>
      <c r="O68" s="5">
        <f t="shared" ref="O68:Q68" si="29">J68*100/C48</f>
        <v>0</v>
      </c>
      <c r="P68" s="5">
        <f t="shared" si="29"/>
        <v>0</v>
      </c>
      <c r="Q68" s="5">
        <f t="shared" si="29"/>
        <v>0.69486404833836857</v>
      </c>
    </row>
    <row r="69" spans="8:17">
      <c r="H69" s="6" t="s">
        <v>68</v>
      </c>
      <c r="I69">
        <f t="shared" ref="I69:L76" si="30">I26+I37</f>
        <v>0</v>
      </c>
      <c r="J69">
        <f t="shared" si="30"/>
        <v>0</v>
      </c>
      <c r="K69">
        <f t="shared" si="30"/>
        <v>0</v>
      </c>
      <c r="L69">
        <f t="shared" si="30"/>
        <v>0</v>
      </c>
      <c r="M69" s="14"/>
      <c r="N69" s="5">
        <f>I69*100/B48</f>
        <v>0</v>
      </c>
      <c r="O69" s="5">
        <f t="shared" ref="O69:Q69" si="31">J69*100/C48</f>
        <v>0</v>
      </c>
      <c r="P69" s="5">
        <f t="shared" si="31"/>
        <v>0</v>
      </c>
      <c r="Q69" s="5">
        <f t="shared" si="31"/>
        <v>0</v>
      </c>
    </row>
    <row r="70" spans="8:17">
      <c r="H70" s="6" t="s">
        <v>69</v>
      </c>
      <c r="I70">
        <f t="shared" si="30"/>
        <v>0</v>
      </c>
      <c r="J70">
        <f t="shared" si="30"/>
        <v>0</v>
      </c>
      <c r="K70">
        <f t="shared" si="30"/>
        <v>0</v>
      </c>
      <c r="L70">
        <f t="shared" si="30"/>
        <v>17</v>
      </c>
      <c r="M70" s="14"/>
      <c r="N70" s="5">
        <f>I70*100/B48</f>
        <v>0</v>
      </c>
      <c r="O70" s="5">
        <f t="shared" ref="O70:Q70" si="32">J70*100/C48</f>
        <v>0</v>
      </c>
      <c r="P70" s="5">
        <f t="shared" si="32"/>
        <v>0</v>
      </c>
      <c r="Q70" s="5">
        <f t="shared" si="32"/>
        <v>0.51359516616314205</v>
      </c>
    </row>
    <row r="71" spans="8:17">
      <c r="H71" s="6" t="s">
        <v>70</v>
      </c>
      <c r="I71">
        <f t="shared" si="30"/>
        <v>65</v>
      </c>
      <c r="J71">
        <f t="shared" si="30"/>
        <v>21</v>
      </c>
      <c r="K71">
        <f t="shared" si="30"/>
        <v>16</v>
      </c>
      <c r="L71">
        <f t="shared" si="30"/>
        <v>22</v>
      </c>
      <c r="M71" s="14"/>
      <c r="N71" s="5">
        <f>I71*100/B48</f>
        <v>0.84120616021741945</v>
      </c>
      <c r="O71" s="5">
        <f t="shared" ref="O71:Q71" si="33">J71*100/C48</f>
        <v>0.44397463002114163</v>
      </c>
      <c r="P71" s="5">
        <f t="shared" si="33"/>
        <v>0.33305578684429643</v>
      </c>
      <c r="Q71" s="5">
        <f t="shared" si="33"/>
        <v>0.66465256797583083</v>
      </c>
    </row>
    <row r="72" spans="8:17">
      <c r="H72" s="6" t="s">
        <v>71</v>
      </c>
      <c r="I72">
        <f t="shared" si="30"/>
        <v>9</v>
      </c>
      <c r="J72">
        <f t="shared" si="30"/>
        <v>23</v>
      </c>
      <c r="K72">
        <f t="shared" si="30"/>
        <v>13</v>
      </c>
      <c r="L72">
        <f t="shared" si="30"/>
        <v>14</v>
      </c>
      <c r="M72" s="14"/>
      <c r="N72" s="5">
        <f>I72*100/B48</f>
        <v>0.1164746991070273</v>
      </c>
      <c r="O72" s="5">
        <f t="shared" ref="O72:Q72" si="34">J72*100/C48</f>
        <v>0.48625792811839325</v>
      </c>
      <c r="P72" s="5">
        <f t="shared" si="34"/>
        <v>0.27060782681099083</v>
      </c>
      <c r="Q72" s="5">
        <f t="shared" si="34"/>
        <v>0.42296072507552868</v>
      </c>
    </row>
    <row r="73" spans="8:17">
      <c r="H73" s="6" t="s">
        <v>72</v>
      </c>
      <c r="I73">
        <f t="shared" si="30"/>
        <v>79</v>
      </c>
      <c r="J73">
        <f t="shared" si="30"/>
        <v>80</v>
      </c>
      <c r="K73">
        <f t="shared" si="30"/>
        <v>60</v>
      </c>
      <c r="L73">
        <f t="shared" si="30"/>
        <v>50</v>
      </c>
      <c r="M73" s="14"/>
      <c r="N73" s="5">
        <f>I73*100/B48</f>
        <v>1.0223890254950174</v>
      </c>
      <c r="O73" s="5">
        <f t="shared" ref="O73:Q73" si="35">J73*100/C48</f>
        <v>1.6913319238900635</v>
      </c>
      <c r="P73" s="5">
        <f t="shared" si="35"/>
        <v>1.2489592006661117</v>
      </c>
      <c r="Q73" s="5">
        <f t="shared" si="35"/>
        <v>1.5105740181268883</v>
      </c>
    </row>
    <row r="74" spans="8:17">
      <c r="H74" s="6" t="s">
        <v>73</v>
      </c>
      <c r="I74">
        <f t="shared" si="30"/>
        <v>46</v>
      </c>
      <c r="J74">
        <f t="shared" si="30"/>
        <v>25</v>
      </c>
      <c r="K74">
        <f t="shared" si="30"/>
        <v>15</v>
      </c>
      <c r="L74">
        <f t="shared" si="30"/>
        <v>6</v>
      </c>
      <c r="M74" s="14"/>
      <c r="N74" s="5">
        <f>I74*100/B48</f>
        <v>0.59531512876925063</v>
      </c>
      <c r="O74" s="5">
        <f t="shared" ref="O74:Q74" si="36">J74*100/C48</f>
        <v>0.52854122621564481</v>
      </c>
      <c r="P74" s="5">
        <f t="shared" si="36"/>
        <v>0.31223980016652791</v>
      </c>
      <c r="Q74" s="5">
        <f t="shared" si="36"/>
        <v>0.18126888217522658</v>
      </c>
    </row>
    <row r="75" spans="8:17">
      <c r="H75" s="6" t="s">
        <v>74</v>
      </c>
      <c r="I75">
        <f t="shared" si="30"/>
        <v>107</v>
      </c>
      <c r="J75">
        <f t="shared" si="30"/>
        <v>81</v>
      </c>
      <c r="K75">
        <f t="shared" si="30"/>
        <v>60</v>
      </c>
      <c r="L75">
        <f t="shared" si="30"/>
        <v>20</v>
      </c>
      <c r="M75" s="14"/>
      <c r="N75" s="5">
        <f>I75*100/B48</f>
        <v>1.3847547560502136</v>
      </c>
      <c r="O75" s="5">
        <f t="shared" ref="O75:Q75" si="37">J75*100/C48</f>
        <v>1.7124735729386893</v>
      </c>
      <c r="P75" s="5">
        <f t="shared" si="37"/>
        <v>1.2489592006661117</v>
      </c>
      <c r="Q75" s="5">
        <f t="shared" si="37"/>
        <v>0.60422960725075525</v>
      </c>
    </row>
    <row r="76" spans="8:17">
      <c r="H76" s="6" t="s">
        <v>75</v>
      </c>
      <c r="I76">
        <f t="shared" si="30"/>
        <v>1278</v>
      </c>
      <c r="J76">
        <f t="shared" si="30"/>
        <v>1062</v>
      </c>
      <c r="K76">
        <f t="shared" si="30"/>
        <v>1079</v>
      </c>
      <c r="L76">
        <f t="shared" si="30"/>
        <v>1069</v>
      </c>
      <c r="M76" s="14"/>
      <c r="N76" s="5">
        <f>I76*100/B48</f>
        <v>16.539407273197877</v>
      </c>
      <c r="O76" s="5">
        <f t="shared" ref="O76:Q76" si="38">J76*100/C48</f>
        <v>22.452431289640593</v>
      </c>
      <c r="P76" s="5">
        <f t="shared" si="38"/>
        <v>22.46044962531224</v>
      </c>
      <c r="Q76" s="5">
        <f t="shared" si="38"/>
        <v>32.296072507552871</v>
      </c>
    </row>
    <row r="78" spans="8:17">
      <c r="H78" t="s">
        <v>88</v>
      </c>
      <c r="I78">
        <f>SUM(I68:I76)</f>
        <v>1584</v>
      </c>
      <c r="J78">
        <f t="shared" ref="J78:Q78" si="39">SUM(J68:J76)</f>
        <v>1292</v>
      </c>
      <c r="K78">
        <f t="shared" si="39"/>
        <v>1243</v>
      </c>
      <c r="L78">
        <f t="shared" si="39"/>
        <v>1221</v>
      </c>
      <c r="N78" s="5">
        <f t="shared" si="39"/>
        <v>20.499547042836806</v>
      </c>
      <c r="O78" s="5">
        <f t="shared" si="39"/>
        <v>27.315010570824526</v>
      </c>
      <c r="P78" s="5">
        <f t="shared" si="39"/>
        <v>25.874271440466281</v>
      </c>
      <c r="Q78" s="5">
        <f t="shared" si="39"/>
        <v>36.888217522658614</v>
      </c>
    </row>
  </sheetData>
  <mergeCells count="4">
    <mergeCell ref="A1:F1"/>
    <mergeCell ref="H1:M1"/>
    <mergeCell ref="M51:M58"/>
    <mergeCell ref="M67:M76"/>
  </mergeCells>
  <conditionalFormatting sqref="C9">
    <cfRule type="cellIs" dxfId="1377" priority="15" operator="greaterThan">
      <formula>$B$9</formula>
    </cfRule>
    <cfRule type="cellIs" dxfId="1376" priority="14" operator="lessThan">
      <formula>$B$9</formula>
    </cfRule>
  </conditionalFormatting>
  <conditionalFormatting sqref="C18">
    <cfRule type="cellIs" dxfId="1375" priority="118" operator="lessThan">
      <formula>#REF!</formula>
    </cfRule>
    <cfRule type="cellIs" dxfId="1374" priority="117" operator="greaterThan">
      <formula>$B$18</formula>
    </cfRule>
    <cfRule type="cellIs" dxfId="1373" priority="116" operator="lessThan">
      <formula>$B$18</formula>
    </cfRule>
    <cfRule type="cellIs" dxfId="1372" priority="119" operator="greaterThan">
      <formula>#REF!</formula>
    </cfRule>
  </conditionalFormatting>
  <conditionalFormatting sqref="C29">
    <cfRule type="cellIs" dxfId="1371" priority="81" operator="greaterThan">
      <formula>$B$29</formula>
    </cfRule>
    <cfRule type="cellIs" dxfId="1370" priority="80" operator="lessThan">
      <formula>$B$29</formula>
    </cfRule>
  </conditionalFormatting>
  <conditionalFormatting sqref="C40">
    <cfRule type="cellIs" dxfId="1369" priority="75" operator="greaterThan">
      <formula>$B$40</formula>
    </cfRule>
    <cfRule type="cellIs" dxfId="1368" priority="74" operator="lessThan">
      <formula>$B$40</formula>
    </cfRule>
  </conditionalFormatting>
  <conditionalFormatting sqref="C48">
    <cfRule type="cellIs" dxfId="1367" priority="5" operator="lessThan">
      <formula>$B$48</formula>
    </cfRule>
    <cfRule type="cellIs" dxfId="1366" priority="6" operator="greaterThan">
      <formula>$B$48</formula>
    </cfRule>
  </conditionalFormatting>
  <conditionalFormatting sqref="C20:E20">
    <cfRule type="cellIs" dxfId="1365" priority="33" operator="greaterThan">
      <formula>$B$20</formula>
    </cfRule>
  </conditionalFormatting>
  <conditionalFormatting sqref="D9">
    <cfRule type="cellIs" dxfId="1364" priority="12" operator="lessThan">
      <formula>$C$9</formula>
    </cfRule>
    <cfRule type="cellIs" dxfId="1363" priority="13" operator="greaterThan">
      <formula>$C$9</formula>
    </cfRule>
  </conditionalFormatting>
  <conditionalFormatting sqref="D29">
    <cfRule type="cellIs" dxfId="1362" priority="78" operator="lessThan">
      <formula>$C$29</formula>
    </cfRule>
    <cfRule type="cellIs" dxfId="1361" priority="79" operator="greaterThan">
      <formula>$C$29</formula>
    </cfRule>
  </conditionalFormatting>
  <conditionalFormatting sqref="D40">
    <cfRule type="cellIs" dxfId="1360" priority="73" operator="greaterThan">
      <formula>$C$40</formula>
    </cfRule>
    <cfRule type="cellIs" dxfId="1359" priority="72" operator="lessThan">
      <formula>$C$40</formula>
    </cfRule>
  </conditionalFormatting>
  <conditionalFormatting sqref="D48">
    <cfRule type="cellIs" dxfId="1358" priority="3" operator="lessThan">
      <formula>$C$48</formula>
    </cfRule>
    <cfRule type="cellIs" dxfId="1357" priority="4" operator="greaterThan">
      <formula>$C$48</formula>
    </cfRule>
  </conditionalFormatting>
  <conditionalFormatting sqref="D18:E18">
    <cfRule type="cellIs" dxfId="1356" priority="62" operator="lessThan">
      <formula>$C$18</formula>
    </cfRule>
    <cfRule type="cellIs" dxfId="1355" priority="63" operator="greaterThan">
      <formula>$C$18</formula>
    </cfRule>
  </conditionalFormatting>
  <conditionalFormatting sqref="E9">
    <cfRule type="cellIs" dxfId="1354" priority="10" operator="lessThan">
      <formula>$D$9</formula>
    </cfRule>
    <cfRule type="cellIs" dxfId="1353" priority="11" operator="greaterThan">
      <formula>$D$9</formula>
    </cfRule>
  </conditionalFormatting>
  <conditionalFormatting sqref="E29">
    <cfRule type="cellIs" dxfId="1352" priority="77" operator="greaterThan">
      <formula>$D$29</formula>
    </cfRule>
    <cfRule type="cellIs" dxfId="1351" priority="76" operator="lessThan">
      <formula>$D$29</formula>
    </cfRule>
  </conditionalFormatting>
  <conditionalFormatting sqref="E40">
    <cfRule type="cellIs" dxfId="1350" priority="70" operator="lessThan">
      <formula>$D$40</formula>
    </cfRule>
    <cfRule type="cellIs" dxfId="1349" priority="71" operator="greaterThan">
      <formula>$D$40</formula>
    </cfRule>
  </conditionalFormatting>
  <conditionalFormatting sqref="E48">
    <cfRule type="cellIs" dxfId="1348" priority="2" operator="greaterThan">
      <formula>$D$48</formula>
    </cfRule>
    <cfRule type="cellIs" dxfId="1347" priority="1" operator="lessThan">
      <formula>$D$48</formula>
    </cfRule>
  </conditionalFormatting>
  <conditionalFormatting sqref="F5:F9">
    <cfRule type="cellIs" dxfId="1346" priority="49" operator="greaterThan">
      <formula>0</formula>
    </cfRule>
    <cfRule type="cellIs" dxfId="1345" priority="50" operator="lessThan">
      <formula>0</formula>
    </cfRule>
  </conditionalFormatting>
  <conditionalFormatting sqref="F6:F9">
    <cfRule type="cellIs" dxfId="1344" priority="42" operator="lessThan">
      <formula>0</formula>
    </cfRule>
  </conditionalFormatting>
  <conditionalFormatting sqref="F14:F18">
    <cfRule type="cellIs" dxfId="1343" priority="113" operator="greaterThan">
      <formula>0</formula>
    </cfRule>
    <cfRule type="cellIs" dxfId="1342" priority="114" operator="lessThan">
      <formula>0</formula>
    </cfRule>
  </conditionalFormatting>
  <conditionalFormatting sqref="F15:F18">
    <cfRule type="cellIs" dxfId="1341" priority="89" operator="lessThan">
      <formula>0</formula>
    </cfRule>
  </conditionalFormatting>
  <conditionalFormatting sqref="F20">
    <cfRule type="cellIs" dxfId="1340" priority="23" operator="lessThan">
      <formula>0</formula>
    </cfRule>
    <cfRule type="cellIs" dxfId="1339" priority="22" operator="greaterThan">
      <formula>0</formula>
    </cfRule>
    <cfRule type="cellIs" dxfId="1338" priority="21" operator="lessThan">
      <formula>0</formula>
    </cfRule>
  </conditionalFormatting>
  <conditionalFormatting sqref="F25:F29">
    <cfRule type="cellIs" dxfId="1337" priority="87" operator="greaterThan">
      <formula>0</formula>
    </cfRule>
    <cfRule type="cellIs" dxfId="1336" priority="88" operator="lessThan">
      <formula>0</formula>
    </cfRule>
  </conditionalFormatting>
  <conditionalFormatting sqref="F26:F29">
    <cfRule type="cellIs" dxfId="1335" priority="86" operator="lessThan">
      <formula>0</formula>
    </cfRule>
  </conditionalFormatting>
  <conditionalFormatting sqref="F36:F40">
    <cfRule type="cellIs" dxfId="1334" priority="58" operator="greaterThan">
      <formula>0</formula>
    </cfRule>
    <cfRule type="cellIs" dxfId="1333" priority="59" operator="lessThan">
      <formula>0</formula>
    </cfRule>
  </conditionalFormatting>
  <conditionalFormatting sqref="F37:F40">
    <cfRule type="cellIs" dxfId="1332" priority="57" operator="lessThan">
      <formula>0</formula>
    </cfRule>
  </conditionalFormatting>
  <conditionalFormatting sqref="F42">
    <cfRule type="cellIs" dxfId="1331" priority="8" operator="greaterThan">
      <formula>0</formula>
    </cfRule>
    <cfRule type="cellIs" dxfId="1330" priority="9" operator="lessThan">
      <formula>0</formula>
    </cfRule>
    <cfRule type="cellIs" dxfId="1329" priority="7" operator="lessThan">
      <formula>0</formula>
    </cfRule>
  </conditionalFormatting>
  <conditionalFormatting sqref="F48">
    <cfRule type="cellIs" dxfId="1328" priority="20" operator="lessThan">
      <formula>0</formula>
    </cfRule>
    <cfRule type="cellIs" dxfId="1327" priority="19" operator="greaterThan">
      <formula>0</formula>
    </cfRule>
  </conditionalFormatting>
  <conditionalFormatting sqref="F48 F50:F52">
    <cfRule type="cellIs" dxfId="1326" priority="18" operator="lessThan">
      <formula>0</formula>
    </cfRule>
  </conditionalFormatting>
  <conditionalFormatting sqref="F50:F52">
    <cfRule type="cellIs" dxfId="1325" priority="107" operator="greaterThan">
      <formula>0</formula>
    </cfRule>
  </conditionalFormatting>
  <conditionalFormatting sqref="M5:M21">
    <cfRule type="cellIs" dxfId="1324" priority="41" operator="greaterThan">
      <formula>0</formula>
    </cfRule>
    <cfRule type="cellIs" dxfId="1323" priority="40" operator="lessThan">
      <formula>0</formula>
    </cfRule>
  </conditionalFormatting>
  <conditionalFormatting sqref="M25:M34 M36:M45">
    <cfRule type="cellIs" dxfId="1322" priority="35" operator="greaterThan">
      <formula>0</formula>
    </cfRule>
    <cfRule type="cellIs" dxfId="1321" priority="34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1DAD-D372-4B89-B6F3-807361BB232F}">
  <dimension ref="A1:Q78"/>
  <sheetViews>
    <sheetView topLeftCell="A34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  <col min="16" max="16" width="11.625" bestFit="1" customWidth="1"/>
  </cols>
  <sheetData>
    <row r="1" spans="1:13">
      <c r="A1" s="12" t="s">
        <v>89</v>
      </c>
      <c r="B1" s="12"/>
      <c r="C1" s="12"/>
      <c r="D1" s="12"/>
      <c r="E1" s="12"/>
      <c r="F1" s="12"/>
      <c r="H1" s="12" t="s">
        <v>90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770</v>
      </c>
      <c r="C7">
        <v>550</v>
      </c>
      <c r="D7">
        <v>454</v>
      </c>
      <c r="E7">
        <v>570</v>
      </c>
      <c r="F7">
        <f t="shared" si="0"/>
        <v>-200</v>
      </c>
      <c r="H7" t="s">
        <v>21</v>
      </c>
      <c r="L7">
        <v>7</v>
      </c>
      <c r="M7">
        <f t="shared" si="1"/>
        <v>7</v>
      </c>
    </row>
    <row r="8" spans="1:13">
      <c r="A8" t="s">
        <v>6</v>
      </c>
      <c r="B8">
        <v>620</v>
      </c>
      <c r="C8">
        <v>575</v>
      </c>
      <c r="D8">
        <v>449</v>
      </c>
      <c r="E8">
        <v>587</v>
      </c>
      <c r="F8">
        <f t="shared" si="0"/>
        <v>-33</v>
      </c>
      <c r="H8" t="s">
        <v>23</v>
      </c>
      <c r="I8">
        <v>72</v>
      </c>
      <c r="J8">
        <v>43</v>
      </c>
      <c r="K8">
        <v>40</v>
      </c>
      <c r="L8">
        <v>58</v>
      </c>
      <c r="M8">
        <f t="shared" si="1"/>
        <v>-14</v>
      </c>
    </row>
    <row r="9" spans="1:13">
      <c r="A9" t="s">
        <v>22</v>
      </c>
      <c r="B9">
        <f>SUM(B5:B8)</f>
        <v>1390</v>
      </c>
      <c r="C9">
        <f>SUM(C5:C8)</f>
        <v>1125</v>
      </c>
      <c r="D9">
        <f>SUM(D5:D8)</f>
        <v>903</v>
      </c>
      <c r="E9">
        <f>SUM(E5:E8)</f>
        <v>1157</v>
      </c>
      <c r="F9">
        <f t="shared" si="0"/>
        <v>-233</v>
      </c>
      <c r="H9" t="s">
        <v>24</v>
      </c>
      <c r="I9">
        <v>289</v>
      </c>
      <c r="J9">
        <v>203</v>
      </c>
      <c r="K9">
        <v>182</v>
      </c>
      <c r="L9">
        <v>194</v>
      </c>
      <c r="M9">
        <f t="shared" si="1"/>
        <v>-95</v>
      </c>
    </row>
    <row r="10" spans="1:13">
      <c r="H10" t="s">
        <v>25</v>
      </c>
      <c r="I10">
        <v>398</v>
      </c>
      <c r="J10">
        <v>327</v>
      </c>
      <c r="K10">
        <v>235</v>
      </c>
      <c r="L10">
        <v>317</v>
      </c>
      <c r="M10">
        <f t="shared" si="1"/>
        <v>-81</v>
      </c>
    </row>
    <row r="11" spans="1:13">
      <c r="H11" t="s">
        <v>26</v>
      </c>
      <c r="I11">
        <v>631</v>
      </c>
      <c r="J11">
        <v>552</v>
      </c>
      <c r="K11">
        <v>446</v>
      </c>
      <c r="L11">
        <v>581</v>
      </c>
      <c r="M11">
        <f t="shared" si="1"/>
        <v>-50</v>
      </c>
    </row>
    <row r="12" spans="1:13">
      <c r="H12" t="s">
        <v>22</v>
      </c>
      <c r="I12">
        <f>SUM(I5:I11)</f>
        <v>1390</v>
      </c>
      <c r="J12">
        <f>SUM(J5:J11)</f>
        <v>1125</v>
      </c>
      <c r="K12">
        <f t="shared" ref="K12:L12" si="2">SUM(K5:K11)</f>
        <v>903</v>
      </c>
      <c r="L12">
        <f t="shared" si="2"/>
        <v>1157</v>
      </c>
      <c r="M12">
        <f t="shared" si="1"/>
        <v>-233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H15" t="s">
        <v>28</v>
      </c>
      <c r="M15">
        <f t="shared" ref="M15:M21" si="3">L15-I15</f>
        <v>0</v>
      </c>
    </row>
    <row r="16" spans="1:13">
      <c r="A16" t="s">
        <v>9</v>
      </c>
      <c r="B16">
        <v>761</v>
      </c>
      <c r="C16">
        <v>425</v>
      </c>
      <c r="D16">
        <v>427</v>
      </c>
      <c r="E16">
        <v>290</v>
      </c>
      <c r="F16">
        <f t="shared" ref="F16:F17" si="4">E16-B16</f>
        <v>-471</v>
      </c>
      <c r="H16" t="s">
        <v>29</v>
      </c>
      <c r="I16">
        <v>14</v>
      </c>
      <c r="M16">
        <f t="shared" si="3"/>
        <v>-14</v>
      </c>
    </row>
    <row r="17" spans="1:13">
      <c r="A17" t="s">
        <v>10</v>
      </c>
      <c r="B17">
        <v>445</v>
      </c>
      <c r="C17">
        <v>379</v>
      </c>
      <c r="D17">
        <v>316</v>
      </c>
      <c r="E17">
        <v>430</v>
      </c>
      <c r="F17">
        <f t="shared" si="4"/>
        <v>-15</v>
      </c>
      <c r="H17" t="s">
        <v>30</v>
      </c>
      <c r="I17">
        <v>104</v>
      </c>
      <c r="J17">
        <v>71</v>
      </c>
      <c r="K17">
        <v>63</v>
      </c>
      <c r="L17">
        <v>48</v>
      </c>
      <c r="M17">
        <f t="shared" si="3"/>
        <v>-56</v>
      </c>
    </row>
    <row r="18" spans="1:13">
      <c r="A18" t="s">
        <v>22</v>
      </c>
      <c r="B18">
        <f>SUM(B14:B17)</f>
        <v>1206</v>
      </c>
      <c r="C18">
        <f t="shared" ref="C18:F18" si="5">SUM(C14:C17)</f>
        <v>804</v>
      </c>
      <c r="D18">
        <f t="shared" si="5"/>
        <v>743</v>
      </c>
      <c r="E18">
        <f t="shared" si="5"/>
        <v>720</v>
      </c>
      <c r="F18">
        <f t="shared" si="5"/>
        <v>-486</v>
      </c>
      <c r="H18" t="s">
        <v>31</v>
      </c>
      <c r="I18">
        <v>277</v>
      </c>
      <c r="J18">
        <v>132</v>
      </c>
      <c r="K18">
        <v>127</v>
      </c>
      <c r="L18">
        <v>94</v>
      </c>
      <c r="M18">
        <f t="shared" si="3"/>
        <v>-183</v>
      </c>
    </row>
    <row r="19" spans="1:13">
      <c r="H19" t="s">
        <v>32</v>
      </c>
      <c r="I19">
        <v>399</v>
      </c>
      <c r="J19">
        <v>259</v>
      </c>
      <c r="K19">
        <v>258</v>
      </c>
      <c r="L19">
        <v>158</v>
      </c>
      <c r="M19">
        <f t="shared" si="3"/>
        <v>-241</v>
      </c>
    </row>
    <row r="20" spans="1:13">
      <c r="A20" t="s">
        <v>85</v>
      </c>
      <c r="B20">
        <f>B9+B18</f>
        <v>2596</v>
      </c>
      <c r="C20">
        <f t="shared" ref="C20:F20" si="6">C9+C18</f>
        <v>1929</v>
      </c>
      <c r="D20">
        <f t="shared" si="6"/>
        <v>1646</v>
      </c>
      <c r="E20">
        <f t="shared" si="6"/>
        <v>1877</v>
      </c>
      <c r="F20">
        <f t="shared" si="6"/>
        <v>-719</v>
      </c>
      <c r="H20" t="s">
        <v>33</v>
      </c>
      <c r="I20">
        <v>412</v>
      </c>
      <c r="J20">
        <v>342</v>
      </c>
      <c r="K20">
        <v>295</v>
      </c>
      <c r="L20">
        <v>420</v>
      </c>
      <c r="M20">
        <f t="shared" si="3"/>
        <v>8</v>
      </c>
    </row>
    <row r="21" spans="1:13">
      <c r="F21" s="16">
        <f>F20*100/B20</f>
        <v>-27.696456086286595</v>
      </c>
      <c r="H21" t="s">
        <v>22</v>
      </c>
      <c r="I21">
        <f>SUM(I14:I20)</f>
        <v>1206</v>
      </c>
      <c r="J21">
        <f t="shared" ref="J21:L21" si="7">SUM(J14:J20)</f>
        <v>804</v>
      </c>
      <c r="K21">
        <f t="shared" si="7"/>
        <v>743</v>
      </c>
      <c r="L21">
        <f t="shared" si="7"/>
        <v>720</v>
      </c>
      <c r="M21">
        <f t="shared" si="3"/>
        <v>-486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K25">
        <v>11</v>
      </c>
      <c r="L25">
        <v>29</v>
      </c>
      <c r="M25">
        <f>L25-I25</f>
        <v>29</v>
      </c>
    </row>
    <row r="26" spans="1:13">
      <c r="A26" t="s">
        <v>12</v>
      </c>
      <c r="D26">
        <v>31</v>
      </c>
      <c r="E26">
        <v>143</v>
      </c>
      <c r="H26" t="s">
        <v>35</v>
      </c>
      <c r="M26">
        <f t="shared" ref="M26:M34" si="8">L26-I26</f>
        <v>0</v>
      </c>
    </row>
    <row r="27" spans="1:13">
      <c r="A27" t="s">
        <v>13</v>
      </c>
      <c r="B27">
        <v>309</v>
      </c>
      <c r="C27">
        <v>249</v>
      </c>
      <c r="D27">
        <v>209</v>
      </c>
      <c r="E27">
        <v>181</v>
      </c>
      <c r="F27">
        <f t="shared" ref="F27:F28" si="9">E27-B27</f>
        <v>-128</v>
      </c>
      <c r="H27" t="s">
        <v>36</v>
      </c>
      <c r="K27">
        <v>6</v>
      </c>
      <c r="L27">
        <v>46</v>
      </c>
      <c r="M27">
        <f t="shared" si="8"/>
        <v>46</v>
      </c>
    </row>
    <row r="28" spans="1:13">
      <c r="A28" t="s">
        <v>14</v>
      </c>
      <c r="B28">
        <v>301</v>
      </c>
      <c r="C28">
        <v>279</v>
      </c>
      <c r="D28">
        <v>239</v>
      </c>
      <c r="E28">
        <v>227</v>
      </c>
      <c r="F28">
        <f t="shared" si="9"/>
        <v>-74</v>
      </c>
      <c r="H28" t="s">
        <v>37</v>
      </c>
      <c r="I28">
        <v>9</v>
      </c>
      <c r="K28">
        <v>11</v>
      </c>
      <c r="L28">
        <v>27</v>
      </c>
      <c r="M28">
        <f t="shared" si="8"/>
        <v>18</v>
      </c>
    </row>
    <row r="29" spans="1:13">
      <c r="A29" t="s">
        <v>22</v>
      </c>
      <c r="B29">
        <f>SUM(B25:B28)</f>
        <v>610</v>
      </c>
      <c r="C29">
        <f>SUM(C25:C28)</f>
        <v>528</v>
      </c>
      <c r="D29">
        <f>SUM(D25:D28)</f>
        <v>479</v>
      </c>
      <c r="E29">
        <f>SUM(E25:E28)</f>
        <v>551</v>
      </c>
      <c r="F29">
        <f>SUM(F25:F28)</f>
        <v>-202</v>
      </c>
      <c r="H29" t="s">
        <v>38</v>
      </c>
      <c r="I29">
        <v>15</v>
      </c>
      <c r="L29">
        <v>12</v>
      </c>
      <c r="M29">
        <f t="shared" si="8"/>
        <v>-3</v>
      </c>
    </row>
    <row r="30" spans="1:13">
      <c r="H30" t="s">
        <v>39</v>
      </c>
      <c r="I30">
        <v>53</v>
      </c>
      <c r="J30">
        <v>15</v>
      </c>
      <c r="K30">
        <v>11</v>
      </c>
      <c r="L30">
        <v>59</v>
      </c>
      <c r="M30">
        <f t="shared" si="8"/>
        <v>6</v>
      </c>
    </row>
    <row r="31" spans="1:13">
      <c r="H31" t="s">
        <v>40</v>
      </c>
      <c r="I31">
        <v>6</v>
      </c>
      <c r="J31">
        <v>6</v>
      </c>
      <c r="K31">
        <v>4</v>
      </c>
      <c r="L31">
        <v>2</v>
      </c>
      <c r="M31">
        <f t="shared" si="8"/>
        <v>-4</v>
      </c>
    </row>
    <row r="32" spans="1:13">
      <c r="H32" t="s">
        <v>41</v>
      </c>
      <c r="I32">
        <v>38</v>
      </c>
      <c r="J32">
        <v>16</v>
      </c>
      <c r="L32">
        <v>16</v>
      </c>
      <c r="M32">
        <f t="shared" si="8"/>
        <v>-22</v>
      </c>
    </row>
    <row r="33" spans="1:13">
      <c r="H33" t="s">
        <v>42</v>
      </c>
      <c r="I33">
        <v>489</v>
      </c>
      <c r="J33">
        <v>491</v>
      </c>
      <c r="K33">
        <v>436</v>
      </c>
      <c r="L33">
        <v>360</v>
      </c>
      <c r="M33">
        <f t="shared" si="8"/>
        <v>-129</v>
      </c>
    </row>
    <row r="34" spans="1:13">
      <c r="H34" t="s">
        <v>22</v>
      </c>
      <c r="I34">
        <f>SUM(I25:I33)</f>
        <v>610</v>
      </c>
      <c r="J34">
        <f t="shared" ref="J34:L34" si="10">SUM(J25:J33)</f>
        <v>528</v>
      </c>
      <c r="K34">
        <f t="shared" si="10"/>
        <v>479</v>
      </c>
      <c r="L34">
        <f t="shared" si="10"/>
        <v>551</v>
      </c>
      <c r="M34">
        <f t="shared" si="8"/>
        <v>-59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E37">
        <v>25</v>
      </c>
      <c r="H37" t="s">
        <v>44</v>
      </c>
      <c r="M37">
        <f t="shared" ref="M37:M45" si="11">L37-I37</f>
        <v>0</v>
      </c>
    </row>
    <row r="38" spans="1:13">
      <c r="A38" t="s">
        <v>17</v>
      </c>
      <c r="B38">
        <v>168</v>
      </c>
      <c r="C38">
        <v>50</v>
      </c>
      <c r="D38">
        <v>108</v>
      </c>
      <c r="E38">
        <v>31</v>
      </c>
      <c r="F38">
        <f t="shared" ref="F38:F39" si="12">E38-B38</f>
        <v>-137</v>
      </c>
      <c r="H38" t="s">
        <v>45</v>
      </c>
      <c r="I38">
        <v>7</v>
      </c>
      <c r="L38">
        <v>25</v>
      </c>
      <c r="M38">
        <f t="shared" si="11"/>
        <v>18</v>
      </c>
    </row>
    <row r="39" spans="1:13">
      <c r="A39" t="s">
        <v>18</v>
      </c>
      <c r="B39">
        <v>260</v>
      </c>
      <c r="C39">
        <v>270</v>
      </c>
      <c r="D39">
        <v>248</v>
      </c>
      <c r="E39">
        <v>200</v>
      </c>
      <c r="F39">
        <f t="shared" si="12"/>
        <v>-60</v>
      </c>
      <c r="H39" t="s">
        <v>46</v>
      </c>
      <c r="I39">
        <v>14</v>
      </c>
      <c r="M39">
        <f t="shared" si="11"/>
        <v>-14</v>
      </c>
    </row>
    <row r="40" spans="1:13">
      <c r="A40" t="s">
        <v>22</v>
      </c>
      <c r="B40">
        <f>SUM(B36:B39)</f>
        <v>428</v>
      </c>
      <c r="C40">
        <f>SUM(C36:C39)</f>
        <v>320</v>
      </c>
      <c r="D40">
        <f>SUM(D36:D39)</f>
        <v>356</v>
      </c>
      <c r="E40">
        <f>SUM(E36:E39)</f>
        <v>256</v>
      </c>
      <c r="F40">
        <f>SUM(F36:F39)</f>
        <v>-197</v>
      </c>
      <c r="H40" t="s">
        <v>47</v>
      </c>
      <c r="M40">
        <f t="shared" si="11"/>
        <v>0</v>
      </c>
    </row>
    <row r="41" spans="1:13">
      <c r="H41" t="s">
        <v>48</v>
      </c>
      <c r="I41">
        <v>7</v>
      </c>
      <c r="M41">
        <f t="shared" si="11"/>
        <v>-7</v>
      </c>
    </row>
    <row r="42" spans="1:13">
      <c r="A42" t="s">
        <v>54</v>
      </c>
      <c r="B42">
        <f>B29+B40</f>
        <v>1038</v>
      </c>
      <c r="C42">
        <f t="shared" ref="C42:E42" si="13">C29+C40</f>
        <v>848</v>
      </c>
      <c r="D42">
        <f t="shared" si="13"/>
        <v>835</v>
      </c>
      <c r="E42">
        <f t="shared" si="13"/>
        <v>807</v>
      </c>
      <c r="F42" s="4">
        <f>E42-B42</f>
        <v>-231</v>
      </c>
      <c r="H42" t="s">
        <v>49</v>
      </c>
      <c r="I42">
        <v>20</v>
      </c>
      <c r="M42">
        <f t="shared" si="11"/>
        <v>-20</v>
      </c>
    </row>
    <row r="43" spans="1:13">
      <c r="F43" s="16">
        <f>F42*100/B42</f>
        <v>-22.254335260115607</v>
      </c>
      <c r="H43" t="s">
        <v>50</v>
      </c>
      <c r="I43">
        <v>20</v>
      </c>
      <c r="K43">
        <v>14</v>
      </c>
      <c r="M43">
        <f t="shared" si="11"/>
        <v>-20</v>
      </c>
    </row>
    <row r="44" spans="1:13">
      <c r="H44" t="s">
        <v>51</v>
      </c>
      <c r="I44">
        <v>360</v>
      </c>
      <c r="J44">
        <v>320</v>
      </c>
      <c r="K44">
        <v>342</v>
      </c>
      <c r="L44">
        <v>231</v>
      </c>
      <c r="M44">
        <f t="shared" si="11"/>
        <v>-129</v>
      </c>
    </row>
    <row r="45" spans="1:13">
      <c r="H45" t="s">
        <v>22</v>
      </c>
      <c r="I45">
        <f>SUM(I38:I44)</f>
        <v>428</v>
      </c>
      <c r="J45">
        <f>SUM(J38:J44)</f>
        <v>320</v>
      </c>
      <c r="K45">
        <f>SUM(K38:K44)</f>
        <v>356</v>
      </c>
      <c r="L45">
        <f>SUM(L38:L44)</f>
        <v>256</v>
      </c>
      <c r="M45">
        <f t="shared" si="11"/>
        <v>-172</v>
      </c>
    </row>
    <row r="48" spans="1:13">
      <c r="A48" t="s">
        <v>52</v>
      </c>
      <c r="B48">
        <f>B9+B18+B29+B40</f>
        <v>3634</v>
      </c>
      <c r="C48">
        <f t="shared" ref="C48:E48" si="14">C9+C18+C29+C40</f>
        <v>2777</v>
      </c>
      <c r="D48">
        <f t="shared" si="14"/>
        <v>2481</v>
      </c>
      <c r="E48">
        <f t="shared" si="14"/>
        <v>2684</v>
      </c>
      <c r="F48">
        <f>E48-B48</f>
        <v>-950</v>
      </c>
      <c r="I48">
        <f>I12+I21+I34+I45</f>
        <v>3634</v>
      </c>
      <c r="J48">
        <f t="shared" ref="J48:M48" si="15">J12+J21+J34+J45</f>
        <v>2777</v>
      </c>
      <c r="K48">
        <f t="shared" si="15"/>
        <v>2481</v>
      </c>
      <c r="L48">
        <f t="shared" si="15"/>
        <v>2684</v>
      </c>
      <c r="M48">
        <f t="shared" si="15"/>
        <v>-950</v>
      </c>
    </row>
    <row r="49" spans="6:17">
      <c r="F49" s="16">
        <f>F48*100/B48</f>
        <v>-26.141992294991745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6">J5+J14</f>
        <v>0</v>
      </c>
      <c r="K52" s="8">
        <f t="shared" si="16"/>
        <v>0</v>
      </c>
      <c r="L52" s="8">
        <f t="shared" si="16"/>
        <v>0</v>
      </c>
      <c r="M52" s="13"/>
      <c r="N52" s="5">
        <f>I52*100/B48</f>
        <v>0</v>
      </c>
      <c r="O52" s="5">
        <f t="shared" ref="O52:Q52" si="17">J52*100/C48</f>
        <v>0</v>
      </c>
      <c r="P52" s="5">
        <f t="shared" si="17"/>
        <v>0</v>
      </c>
      <c r="Q52" s="5">
        <f t="shared" si="17"/>
        <v>0</v>
      </c>
    </row>
    <row r="53" spans="6:17">
      <c r="H53" s="7" t="s">
        <v>79</v>
      </c>
      <c r="I53" s="8">
        <f t="shared" ref="I53:L58" si="18">I6+I15</f>
        <v>0</v>
      </c>
      <c r="J53" s="8">
        <f t="shared" si="18"/>
        <v>0</v>
      </c>
      <c r="K53" s="8">
        <f t="shared" si="18"/>
        <v>0</v>
      </c>
      <c r="L53" s="8">
        <f t="shared" si="18"/>
        <v>0</v>
      </c>
      <c r="M53" s="13"/>
      <c r="N53" s="5">
        <f>I53*100/B48</f>
        <v>0</v>
      </c>
      <c r="O53" s="5">
        <f t="shared" ref="O53:Q53" si="19">J53*100/C48</f>
        <v>0</v>
      </c>
      <c r="P53" s="5">
        <f t="shared" si="19"/>
        <v>0</v>
      </c>
      <c r="Q53" s="5">
        <f t="shared" si="19"/>
        <v>0</v>
      </c>
    </row>
    <row r="54" spans="6:17">
      <c r="H54" s="7" t="s">
        <v>80</v>
      </c>
      <c r="I54" s="8">
        <f t="shared" si="18"/>
        <v>14</v>
      </c>
      <c r="J54" s="8">
        <f t="shared" si="18"/>
        <v>0</v>
      </c>
      <c r="K54" s="8">
        <f t="shared" si="18"/>
        <v>0</v>
      </c>
      <c r="L54" s="8">
        <f t="shared" si="18"/>
        <v>7</v>
      </c>
      <c r="M54" s="13"/>
      <c r="N54" s="5">
        <f>I54*100/B48</f>
        <v>0.38525041276829941</v>
      </c>
      <c r="O54" s="5">
        <f t="shared" ref="O54:Q54" si="20">J54*100/C48</f>
        <v>0</v>
      </c>
      <c r="P54" s="5">
        <f t="shared" si="20"/>
        <v>0</v>
      </c>
      <c r="Q54" s="5">
        <f t="shared" si="20"/>
        <v>0.2608047690014903</v>
      </c>
    </row>
    <row r="55" spans="6:17">
      <c r="H55" s="7" t="s">
        <v>81</v>
      </c>
      <c r="I55" s="8">
        <f>I8+I17</f>
        <v>176</v>
      </c>
      <c r="J55" s="8">
        <f t="shared" si="18"/>
        <v>114</v>
      </c>
      <c r="K55" s="8">
        <f t="shared" si="18"/>
        <v>103</v>
      </c>
      <c r="L55" s="8">
        <f t="shared" si="18"/>
        <v>106</v>
      </c>
      <c r="M55" s="13"/>
      <c r="N55" s="5">
        <f>I55*100/B48</f>
        <v>4.8431480462300494</v>
      </c>
      <c r="O55" s="5">
        <f t="shared" ref="O55:Q55" si="21">J55*100/C48</f>
        <v>4.1051494418437162</v>
      </c>
      <c r="P55" s="5">
        <f t="shared" si="21"/>
        <v>4.1515517936316</v>
      </c>
      <c r="Q55" s="5">
        <f t="shared" si="21"/>
        <v>3.9493293591654246</v>
      </c>
    </row>
    <row r="56" spans="6:17">
      <c r="H56" s="7" t="s">
        <v>82</v>
      </c>
      <c r="I56" s="8">
        <f t="shared" si="18"/>
        <v>566</v>
      </c>
      <c r="J56" s="8">
        <f t="shared" si="18"/>
        <v>335</v>
      </c>
      <c r="K56" s="8">
        <f t="shared" si="18"/>
        <v>309</v>
      </c>
      <c r="L56" s="8">
        <f t="shared" si="18"/>
        <v>288</v>
      </c>
      <c r="M56" s="13"/>
      <c r="N56" s="5">
        <f>I56*100/B48</f>
        <v>15.575123830489819</v>
      </c>
      <c r="O56" s="5">
        <f t="shared" ref="O56:Q56" si="22">J56*100/C48</f>
        <v>12.063377745768815</v>
      </c>
      <c r="P56" s="5">
        <f t="shared" si="22"/>
        <v>12.454655380894801</v>
      </c>
      <c r="Q56" s="5">
        <f t="shared" si="22"/>
        <v>10.730253353204173</v>
      </c>
    </row>
    <row r="57" spans="6:17">
      <c r="H57" s="7" t="s">
        <v>83</v>
      </c>
      <c r="I57" s="8">
        <f t="shared" si="18"/>
        <v>797</v>
      </c>
      <c r="J57" s="8">
        <f t="shared" si="18"/>
        <v>586</v>
      </c>
      <c r="K57" s="8">
        <f t="shared" si="18"/>
        <v>493</v>
      </c>
      <c r="L57" s="8">
        <f t="shared" si="18"/>
        <v>475</v>
      </c>
      <c r="M57" s="13"/>
      <c r="N57" s="5">
        <f>I57*100/B48</f>
        <v>21.93175564116676</v>
      </c>
      <c r="O57" s="5">
        <f t="shared" ref="O57:Q57" si="23">J57*100/C48</f>
        <v>21.101908534389629</v>
      </c>
      <c r="P57" s="5">
        <f t="shared" si="23"/>
        <v>19.871019750100764</v>
      </c>
      <c r="Q57" s="5">
        <f t="shared" si="23"/>
        <v>17.697466467958272</v>
      </c>
    </row>
    <row r="58" spans="6:17">
      <c r="H58" s="7" t="s">
        <v>84</v>
      </c>
      <c r="I58" s="8">
        <f t="shared" si="18"/>
        <v>1043</v>
      </c>
      <c r="J58" s="8">
        <f t="shared" si="18"/>
        <v>894</v>
      </c>
      <c r="K58" s="8">
        <f t="shared" si="18"/>
        <v>741</v>
      </c>
      <c r="L58" s="8">
        <f t="shared" si="18"/>
        <v>1001</v>
      </c>
      <c r="M58" s="13"/>
      <c r="N58" s="5">
        <f>I58*100/B48</f>
        <v>28.701155751238304</v>
      </c>
      <c r="O58" s="5">
        <f t="shared" ref="O58:Q58" si="24">J58*100/C48</f>
        <v>32.193014043932301</v>
      </c>
      <c r="P58" s="5">
        <f t="shared" si="24"/>
        <v>29.866989117291414</v>
      </c>
      <c r="Q58" s="5">
        <f t="shared" si="24"/>
        <v>37.295081967213115</v>
      </c>
    </row>
    <row r="60" spans="6:17">
      <c r="H60" t="s">
        <v>22</v>
      </c>
      <c r="I60">
        <f>SUM(I52:I58)</f>
        <v>2596</v>
      </c>
      <c r="J60">
        <f t="shared" ref="J60:Q60" si="25">SUM(J52:J58)</f>
        <v>1929</v>
      </c>
      <c r="K60">
        <f t="shared" si="25"/>
        <v>1646</v>
      </c>
      <c r="L60">
        <f t="shared" si="25"/>
        <v>1877</v>
      </c>
      <c r="N60" s="9">
        <f>SUM(N52:N58)</f>
        <v>71.436433681893234</v>
      </c>
      <c r="O60" s="5">
        <f t="shared" si="25"/>
        <v>69.463449765934456</v>
      </c>
      <c r="P60" s="5">
        <f t="shared" si="25"/>
        <v>66.344216041918571</v>
      </c>
      <c r="Q60" s="5">
        <f t="shared" si="25"/>
        <v>69.932935916542476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6">J25+J36</f>
        <v>0</v>
      </c>
      <c r="K68">
        <f t="shared" si="26"/>
        <v>11</v>
      </c>
      <c r="L68">
        <f t="shared" si="26"/>
        <v>29</v>
      </c>
      <c r="M68" s="14"/>
      <c r="N68" s="5">
        <f>I68*100/B48</f>
        <v>0</v>
      </c>
      <c r="O68" s="5">
        <f t="shared" ref="O68:Q68" si="27">J68*100/C48</f>
        <v>0</v>
      </c>
      <c r="P68" s="5">
        <f t="shared" si="27"/>
        <v>0.4433696090286175</v>
      </c>
      <c r="Q68" s="5">
        <f t="shared" si="27"/>
        <v>1.0804769001490313</v>
      </c>
    </row>
    <row r="69" spans="8:17">
      <c r="H69" s="6" t="s">
        <v>68</v>
      </c>
      <c r="I69">
        <f t="shared" ref="I69:L76" si="28">I26+I37</f>
        <v>0</v>
      </c>
      <c r="J69">
        <f t="shared" si="28"/>
        <v>0</v>
      </c>
      <c r="K69">
        <f t="shared" si="28"/>
        <v>0</v>
      </c>
      <c r="L69">
        <f t="shared" si="28"/>
        <v>0</v>
      </c>
      <c r="M69" s="14"/>
      <c r="N69" s="5">
        <f>I69*100/B48</f>
        <v>0</v>
      </c>
      <c r="O69" s="5">
        <f t="shared" ref="O69:Q69" si="29">J69*100/C48</f>
        <v>0</v>
      </c>
      <c r="P69" s="5">
        <f t="shared" si="29"/>
        <v>0</v>
      </c>
      <c r="Q69" s="5">
        <f t="shared" si="29"/>
        <v>0</v>
      </c>
    </row>
    <row r="70" spans="8:17">
      <c r="H70" s="6" t="s">
        <v>69</v>
      </c>
      <c r="I70">
        <f t="shared" si="28"/>
        <v>7</v>
      </c>
      <c r="J70">
        <f t="shared" si="28"/>
        <v>0</v>
      </c>
      <c r="K70">
        <f t="shared" si="28"/>
        <v>6</v>
      </c>
      <c r="L70">
        <f t="shared" si="28"/>
        <v>71</v>
      </c>
      <c r="M70" s="14"/>
      <c r="N70" s="5">
        <f>I70*100/B48</f>
        <v>0.19262520638414971</v>
      </c>
      <c r="O70" s="5">
        <f t="shared" ref="O70:Q70" si="30">J70*100/C48</f>
        <v>0</v>
      </c>
      <c r="P70" s="5">
        <f t="shared" si="30"/>
        <v>0.2418379685610641</v>
      </c>
      <c r="Q70" s="5">
        <f t="shared" si="30"/>
        <v>2.6453055141579731</v>
      </c>
    </row>
    <row r="71" spans="8:17">
      <c r="H71" s="6" t="s">
        <v>70</v>
      </c>
      <c r="I71">
        <f t="shared" si="28"/>
        <v>23</v>
      </c>
      <c r="J71">
        <f t="shared" si="28"/>
        <v>0</v>
      </c>
      <c r="K71">
        <f t="shared" si="28"/>
        <v>11</v>
      </c>
      <c r="L71">
        <f t="shared" si="28"/>
        <v>27</v>
      </c>
      <c r="M71" s="14"/>
      <c r="N71" s="5">
        <f>I71*100/B48</f>
        <v>0.63291139240506333</v>
      </c>
      <c r="O71" s="5">
        <f t="shared" ref="O71:Q71" si="31">J71*100/C48</f>
        <v>0</v>
      </c>
      <c r="P71" s="5">
        <f t="shared" si="31"/>
        <v>0.4433696090286175</v>
      </c>
      <c r="Q71" s="5">
        <f t="shared" si="31"/>
        <v>1.0059612518628913</v>
      </c>
    </row>
    <row r="72" spans="8:17">
      <c r="H72" s="6" t="s">
        <v>71</v>
      </c>
      <c r="I72">
        <f t="shared" si="28"/>
        <v>15</v>
      </c>
      <c r="J72">
        <f t="shared" si="28"/>
        <v>0</v>
      </c>
      <c r="K72">
        <f t="shared" si="28"/>
        <v>0</v>
      </c>
      <c r="L72">
        <f t="shared" si="28"/>
        <v>12</v>
      </c>
      <c r="M72" s="14"/>
      <c r="N72" s="5">
        <f>I72*100/B48</f>
        <v>0.41276829939460652</v>
      </c>
      <c r="O72" s="5">
        <f t="shared" ref="O72:Q72" si="32">J72*100/C48</f>
        <v>0</v>
      </c>
      <c r="P72" s="5">
        <f t="shared" si="32"/>
        <v>0</v>
      </c>
      <c r="Q72" s="5">
        <f t="shared" si="32"/>
        <v>0.44709388971684055</v>
      </c>
    </row>
    <row r="73" spans="8:17">
      <c r="H73" s="6" t="s">
        <v>72</v>
      </c>
      <c r="I73">
        <f t="shared" si="28"/>
        <v>60</v>
      </c>
      <c r="J73">
        <f t="shared" si="28"/>
        <v>15</v>
      </c>
      <c r="K73">
        <f t="shared" si="28"/>
        <v>11</v>
      </c>
      <c r="L73">
        <f t="shared" si="28"/>
        <v>59</v>
      </c>
      <c r="M73" s="14"/>
      <c r="N73" s="5">
        <f>I73*100/B48</f>
        <v>1.6510731975784261</v>
      </c>
      <c r="O73" s="5">
        <f t="shared" ref="O73:Q73" si="33">J73*100/C48</f>
        <v>0.54015124234785739</v>
      </c>
      <c r="P73" s="5">
        <f t="shared" si="33"/>
        <v>0.4433696090286175</v>
      </c>
      <c r="Q73" s="5">
        <f t="shared" si="33"/>
        <v>2.1982116244411327</v>
      </c>
    </row>
    <row r="74" spans="8:17">
      <c r="H74" s="6" t="s">
        <v>73</v>
      </c>
      <c r="I74">
        <f t="shared" si="28"/>
        <v>26</v>
      </c>
      <c r="J74">
        <f t="shared" si="28"/>
        <v>6</v>
      </c>
      <c r="K74">
        <f t="shared" si="28"/>
        <v>4</v>
      </c>
      <c r="L74">
        <f t="shared" si="28"/>
        <v>2</v>
      </c>
      <c r="M74" s="14"/>
      <c r="N74" s="5">
        <f>I74*100/B48</f>
        <v>0.7154650522839846</v>
      </c>
      <c r="O74" s="5">
        <f t="shared" ref="O74:Q74" si="34">J74*100/C48</f>
        <v>0.21606049693914295</v>
      </c>
      <c r="P74" s="5">
        <f t="shared" si="34"/>
        <v>0.16122531237404272</v>
      </c>
      <c r="Q74" s="5">
        <f t="shared" si="34"/>
        <v>7.4515648286140088E-2</v>
      </c>
    </row>
    <row r="75" spans="8:17">
      <c r="H75" s="6" t="s">
        <v>74</v>
      </c>
      <c r="I75">
        <f t="shared" si="28"/>
        <v>58</v>
      </c>
      <c r="J75">
        <f t="shared" si="28"/>
        <v>16</v>
      </c>
      <c r="K75">
        <f t="shared" si="28"/>
        <v>14</v>
      </c>
      <c r="L75">
        <f t="shared" si="28"/>
        <v>16</v>
      </c>
      <c r="M75" s="14"/>
      <c r="N75" s="5">
        <f>I75*100/B48</f>
        <v>1.5960374243258117</v>
      </c>
      <c r="O75" s="5">
        <f t="shared" ref="O75:Q75" si="35">J75*100/C48</f>
        <v>0.5761613251710479</v>
      </c>
      <c r="P75" s="5">
        <f t="shared" si="35"/>
        <v>0.56428859330914949</v>
      </c>
      <c r="Q75" s="5">
        <f t="shared" si="35"/>
        <v>0.5961251862891207</v>
      </c>
    </row>
    <row r="76" spans="8:17">
      <c r="H76" s="6" t="s">
        <v>75</v>
      </c>
      <c r="I76">
        <f t="shared" si="28"/>
        <v>849</v>
      </c>
      <c r="J76">
        <f t="shared" si="28"/>
        <v>811</v>
      </c>
      <c r="K76">
        <f t="shared" si="28"/>
        <v>778</v>
      </c>
      <c r="L76">
        <f t="shared" si="28"/>
        <v>591</v>
      </c>
      <c r="M76" s="14"/>
      <c r="N76" s="5">
        <f>I76*100/B48</f>
        <v>23.362685745734726</v>
      </c>
      <c r="O76" s="5">
        <f t="shared" ref="O76:Q76" si="36">J76*100/C48</f>
        <v>29.20417716960749</v>
      </c>
      <c r="P76" s="5">
        <f t="shared" si="36"/>
        <v>31.358323256751309</v>
      </c>
      <c r="Q76" s="5">
        <f t="shared" si="36"/>
        <v>22.019374068554395</v>
      </c>
    </row>
    <row r="78" spans="8:17">
      <c r="H78" t="s">
        <v>88</v>
      </c>
      <c r="I78">
        <f>SUM(I68:I76)</f>
        <v>1038</v>
      </c>
      <c r="J78">
        <f t="shared" ref="J78:Q78" si="37">SUM(J68:J76)</f>
        <v>848</v>
      </c>
      <c r="K78">
        <f t="shared" si="37"/>
        <v>835</v>
      </c>
      <c r="L78">
        <f t="shared" si="37"/>
        <v>807</v>
      </c>
      <c r="N78" s="5">
        <f t="shared" si="37"/>
        <v>28.563566318106769</v>
      </c>
      <c r="O78" s="5">
        <f t="shared" si="37"/>
        <v>30.536550234065537</v>
      </c>
      <c r="P78" s="5">
        <f t="shared" si="37"/>
        <v>33.655783958081415</v>
      </c>
      <c r="Q78" s="5">
        <f t="shared" si="37"/>
        <v>30.067064083457524</v>
      </c>
    </row>
  </sheetData>
  <mergeCells count="4">
    <mergeCell ref="A1:F1"/>
    <mergeCell ref="H1:M1"/>
    <mergeCell ref="M51:M58"/>
    <mergeCell ref="M67:M76"/>
  </mergeCells>
  <conditionalFormatting sqref="C9">
    <cfRule type="cellIs" dxfId="1320" priority="50" operator="lessThan">
      <formula>$B$9</formula>
    </cfRule>
    <cfRule type="cellIs" dxfId="1319" priority="51" operator="greaterThan">
      <formula>$B$9</formula>
    </cfRule>
  </conditionalFormatting>
  <conditionalFormatting sqref="C18">
    <cfRule type="cellIs" dxfId="1318" priority="43" operator="greaterThan">
      <formula>$B$9</formula>
    </cfRule>
    <cfRule type="cellIs" dxfId="1317" priority="42" operator="lessThan">
      <formula>$B$9</formula>
    </cfRule>
  </conditionalFormatting>
  <conditionalFormatting sqref="C29">
    <cfRule type="cellIs" dxfId="1316" priority="35" operator="greaterThan">
      <formula>$B$9</formula>
    </cfRule>
    <cfRule type="cellIs" dxfId="1315" priority="34" operator="lessThan">
      <formula>$B$9</formula>
    </cfRule>
  </conditionalFormatting>
  <conditionalFormatting sqref="C40">
    <cfRule type="cellIs" dxfId="1314" priority="10" operator="greaterThan">
      <formula>$B$40</formula>
    </cfRule>
    <cfRule type="cellIs" dxfId="1313" priority="16" operator="lessThan">
      <formula>$B$9</formula>
    </cfRule>
    <cfRule type="cellIs" dxfId="1312" priority="17" operator="greaterThan">
      <formula>$B$9</formula>
    </cfRule>
  </conditionalFormatting>
  <conditionalFormatting sqref="D9">
    <cfRule type="cellIs" dxfId="1311" priority="49" operator="greaterThan">
      <formula>$C$9</formula>
    </cfRule>
    <cfRule type="cellIs" dxfId="1310" priority="48" operator="lessThan">
      <formula>$C$9</formula>
    </cfRule>
  </conditionalFormatting>
  <conditionalFormatting sqref="D18">
    <cfRule type="cellIs" dxfId="1309" priority="41" operator="greaterThan">
      <formula>$C$9</formula>
    </cfRule>
    <cfRule type="cellIs" dxfId="1308" priority="40" operator="lessThan">
      <formula>$C$9</formula>
    </cfRule>
  </conditionalFormatting>
  <conditionalFormatting sqref="D29">
    <cfRule type="cellIs" dxfId="1307" priority="32" operator="lessThan">
      <formula>$C$9</formula>
    </cfRule>
    <cfRule type="cellIs" dxfId="1306" priority="33" operator="greaterThan">
      <formula>$C$9</formula>
    </cfRule>
  </conditionalFormatting>
  <conditionalFormatting sqref="D40">
    <cfRule type="cellIs" dxfId="1305" priority="14" operator="lessThan">
      <formula>$C$9</formula>
    </cfRule>
    <cfRule type="cellIs" dxfId="1304" priority="15" operator="greaterThan">
      <formula>$C$9</formula>
    </cfRule>
  </conditionalFormatting>
  <conditionalFormatting sqref="E9">
    <cfRule type="cellIs" dxfId="1303" priority="46" operator="lessThan">
      <formula>$D$9</formula>
    </cfRule>
    <cfRule type="cellIs" dxfId="1302" priority="47" operator="greaterThan">
      <formula>$D$9</formula>
    </cfRule>
  </conditionalFormatting>
  <conditionalFormatting sqref="E18">
    <cfRule type="cellIs" dxfId="1301" priority="39" operator="greaterThan">
      <formula>$D$9</formula>
    </cfRule>
    <cfRule type="cellIs" dxfId="1300" priority="38" operator="lessThan">
      <formula>$D$9</formula>
    </cfRule>
  </conditionalFormatting>
  <conditionalFormatting sqref="E29">
    <cfRule type="cellIs" dxfId="1299" priority="20" operator="greaterThan">
      <formula>$D$29</formula>
    </cfRule>
    <cfRule type="cellIs" dxfId="1298" priority="30" operator="lessThan">
      <formula>$D$9</formula>
    </cfRule>
    <cfRule type="cellIs" dxfId="1297" priority="31" operator="greaterThan">
      <formula>$D$9</formula>
    </cfRule>
  </conditionalFormatting>
  <conditionalFormatting sqref="E40">
    <cfRule type="cellIs" dxfId="1296" priority="13" operator="greaterThan">
      <formula>$D$9</formula>
    </cfRule>
    <cfRule type="cellIs" dxfId="1295" priority="12" operator="lessThan">
      <formula>$D$9</formula>
    </cfRule>
    <cfRule type="cellIs" dxfId="1294" priority="9" operator="greaterThan">
      <formula>$D$40</formula>
    </cfRule>
    <cfRule type="cellIs" dxfId="1293" priority="11" operator="greaterThan">
      <formula>$D$29</formula>
    </cfRule>
  </conditionalFormatting>
  <conditionalFormatting sqref="F5:F9">
    <cfRule type="cellIs" dxfId="1292" priority="44" operator="lessThan">
      <formula>0</formula>
    </cfRule>
    <cfRule type="cellIs" dxfId="1291" priority="45" operator="greaterThan">
      <formula>0</formula>
    </cfRule>
  </conditionalFormatting>
  <conditionalFormatting sqref="F14:F18">
    <cfRule type="cellIs" dxfId="1290" priority="36" operator="lessThan">
      <formula>0</formula>
    </cfRule>
    <cfRule type="cellIs" dxfId="1289" priority="37" operator="greaterThan">
      <formula>0</formula>
    </cfRule>
  </conditionalFormatting>
  <conditionalFormatting sqref="F25:F29">
    <cfRule type="cellIs" dxfId="1288" priority="29" operator="greaterThan">
      <formula>0</formula>
    </cfRule>
    <cfRule type="cellIs" dxfId="1287" priority="28" operator="lessThan">
      <formula>0</formula>
    </cfRule>
  </conditionalFormatting>
  <conditionalFormatting sqref="F36:F40">
    <cfRule type="cellIs" dxfId="1286" priority="19" operator="greaterThan">
      <formula>0</formula>
    </cfRule>
    <cfRule type="cellIs" dxfId="1285" priority="18" operator="lessThan">
      <formula>0</formula>
    </cfRule>
  </conditionalFormatting>
  <conditionalFormatting sqref="M5:M12">
    <cfRule type="cellIs" dxfId="1284" priority="8" operator="greaterThan">
      <formula>0</formula>
    </cfRule>
    <cfRule type="cellIs" dxfId="1283" priority="7" operator="lessThan">
      <formula>0</formula>
    </cfRule>
  </conditionalFormatting>
  <conditionalFormatting sqref="M14:M21">
    <cfRule type="cellIs" dxfId="1282" priority="6" operator="greaterThan">
      <formula>0</formula>
    </cfRule>
    <cfRule type="cellIs" dxfId="1281" priority="5" operator="lessThan">
      <formula>0</formula>
    </cfRule>
  </conditionalFormatting>
  <conditionalFormatting sqref="M25:M34">
    <cfRule type="cellIs" dxfId="1280" priority="4" operator="greaterThan">
      <formula>0</formula>
    </cfRule>
    <cfRule type="cellIs" dxfId="1279" priority="3" operator="lessThan">
      <formula>0</formula>
    </cfRule>
  </conditionalFormatting>
  <conditionalFormatting sqref="M36:M45">
    <cfRule type="cellIs" dxfId="1278" priority="1" operator="lessThan">
      <formula>0</formula>
    </cfRule>
    <cfRule type="cellIs" dxfId="1277" priority="2" operator="greater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DA73-3AAF-462F-B0E4-D02E40966359}">
  <dimension ref="A1:Q78"/>
  <sheetViews>
    <sheetView topLeftCell="A25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93</v>
      </c>
      <c r="B1" s="12"/>
      <c r="C1" s="12"/>
      <c r="D1" s="12"/>
      <c r="E1" s="12"/>
      <c r="F1" s="12"/>
      <c r="H1" s="12" t="s">
        <v>94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H5" t="s">
        <v>19</v>
      </c>
      <c r="M5">
        <f>L5-I5</f>
        <v>0</v>
      </c>
    </row>
    <row r="6" spans="1:13">
      <c r="A6" t="s">
        <v>4</v>
      </c>
      <c r="H6" t="s">
        <v>20</v>
      </c>
      <c r="M6">
        <f>L6-I6</f>
        <v>0</v>
      </c>
    </row>
    <row r="7" spans="1:13">
      <c r="A7" t="s">
        <v>5</v>
      </c>
      <c r="B7">
        <v>190</v>
      </c>
      <c r="C7">
        <v>58</v>
      </c>
      <c r="D7">
        <v>115</v>
      </c>
      <c r="E7">
        <v>70</v>
      </c>
      <c r="F7">
        <f t="shared" ref="F7:F9" si="0">E7-B7</f>
        <v>-120</v>
      </c>
      <c r="H7" t="s">
        <v>21</v>
      </c>
      <c r="M7">
        <f t="shared" ref="M7:M12" si="1">L7-I7</f>
        <v>0</v>
      </c>
    </row>
    <row r="8" spans="1:13">
      <c r="A8" t="s">
        <v>6</v>
      </c>
      <c r="B8">
        <v>246</v>
      </c>
      <c r="C8">
        <v>215</v>
      </c>
      <c r="D8">
        <v>141</v>
      </c>
      <c r="E8">
        <v>91</v>
      </c>
      <c r="F8">
        <f t="shared" si="0"/>
        <v>-155</v>
      </c>
      <c r="H8" t="s">
        <v>23</v>
      </c>
      <c r="I8">
        <v>29</v>
      </c>
      <c r="J8">
        <v>3</v>
      </c>
      <c r="K8">
        <v>18</v>
      </c>
      <c r="L8">
        <v>6</v>
      </c>
      <c r="M8">
        <f t="shared" si="1"/>
        <v>-23</v>
      </c>
    </row>
    <row r="9" spans="1:13">
      <c r="A9" t="s">
        <v>22</v>
      </c>
      <c r="B9">
        <f>SUM(B5:B8)</f>
        <v>436</v>
      </c>
      <c r="C9">
        <f>SUM(C5:C8)</f>
        <v>273</v>
      </c>
      <c r="D9">
        <f>SUM(D5:D8)</f>
        <v>256</v>
      </c>
      <c r="E9">
        <f>SUM(E5:E8)</f>
        <v>161</v>
      </c>
      <c r="F9">
        <f t="shared" si="0"/>
        <v>-275</v>
      </c>
      <c r="H9" t="s">
        <v>24</v>
      </c>
      <c r="I9">
        <v>80</v>
      </c>
      <c r="J9">
        <v>14</v>
      </c>
      <c r="K9">
        <v>37</v>
      </c>
      <c r="L9">
        <v>30</v>
      </c>
      <c r="M9" s="4">
        <f t="shared" si="1"/>
        <v>-50</v>
      </c>
    </row>
    <row r="10" spans="1:13">
      <c r="H10" t="s">
        <v>25</v>
      </c>
      <c r="I10">
        <v>81</v>
      </c>
      <c r="J10">
        <v>44</v>
      </c>
      <c r="K10">
        <v>60</v>
      </c>
      <c r="L10">
        <v>34</v>
      </c>
      <c r="M10">
        <f t="shared" si="1"/>
        <v>-47</v>
      </c>
    </row>
    <row r="11" spans="1:13">
      <c r="H11" t="s">
        <v>26</v>
      </c>
      <c r="I11">
        <v>246</v>
      </c>
      <c r="J11">
        <v>212</v>
      </c>
      <c r="K11">
        <v>141</v>
      </c>
      <c r="L11">
        <v>91</v>
      </c>
      <c r="M11">
        <f t="shared" si="1"/>
        <v>-155</v>
      </c>
    </row>
    <row r="12" spans="1:13">
      <c r="H12" t="s">
        <v>22</v>
      </c>
      <c r="I12">
        <f>SUM(I5:I11)</f>
        <v>436</v>
      </c>
      <c r="J12">
        <f>SUM(J5:J11)</f>
        <v>273</v>
      </c>
      <c r="K12">
        <f>SUM(K5:K11)</f>
        <v>256</v>
      </c>
      <c r="L12">
        <f>SUM(L5:L11)</f>
        <v>161</v>
      </c>
      <c r="M12">
        <f t="shared" si="1"/>
        <v>-275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H15" t="s">
        <v>28</v>
      </c>
      <c r="M15">
        <f t="shared" ref="M15:M21" si="2">L15-I15</f>
        <v>0</v>
      </c>
    </row>
    <row r="16" spans="1:13">
      <c r="A16" t="s">
        <v>9</v>
      </c>
      <c r="B16">
        <v>139</v>
      </c>
      <c r="C16">
        <v>57</v>
      </c>
      <c r="D16">
        <v>84</v>
      </c>
      <c r="E16">
        <v>44</v>
      </c>
      <c r="F16">
        <f t="shared" ref="F16:F17" si="3">E16-B16</f>
        <v>-95</v>
      </c>
      <c r="H16" t="s">
        <v>29</v>
      </c>
      <c r="J16">
        <v>1</v>
      </c>
      <c r="M16">
        <f t="shared" si="2"/>
        <v>0</v>
      </c>
    </row>
    <row r="17" spans="1:13">
      <c r="A17" t="s">
        <v>10</v>
      </c>
      <c r="B17">
        <v>145</v>
      </c>
      <c r="C17">
        <v>151</v>
      </c>
      <c r="D17">
        <v>159</v>
      </c>
      <c r="E17">
        <v>122</v>
      </c>
      <c r="F17">
        <f t="shared" si="3"/>
        <v>-23</v>
      </c>
      <c r="H17" t="s">
        <v>30</v>
      </c>
      <c r="I17">
        <v>16</v>
      </c>
      <c r="J17">
        <v>4</v>
      </c>
      <c r="K17">
        <v>15</v>
      </c>
      <c r="M17">
        <f t="shared" si="2"/>
        <v>-16</v>
      </c>
    </row>
    <row r="18" spans="1:13">
      <c r="A18" t="s">
        <v>22</v>
      </c>
      <c r="B18">
        <f>SUM(B14:B17)</f>
        <v>284</v>
      </c>
      <c r="C18">
        <f t="shared" ref="C18:F18" si="4">SUM(C14:C17)</f>
        <v>208</v>
      </c>
      <c r="D18" s="4">
        <f t="shared" si="4"/>
        <v>243</v>
      </c>
      <c r="E18" s="4">
        <f t="shared" si="4"/>
        <v>166</v>
      </c>
      <c r="F18" s="4">
        <f t="shared" si="4"/>
        <v>-118</v>
      </c>
      <c r="H18" t="s">
        <v>31</v>
      </c>
      <c r="I18">
        <v>59</v>
      </c>
      <c r="J18">
        <v>32</v>
      </c>
      <c r="K18">
        <v>15</v>
      </c>
      <c r="L18">
        <v>13</v>
      </c>
      <c r="M18" s="4">
        <f t="shared" si="2"/>
        <v>-46</v>
      </c>
    </row>
    <row r="19" spans="1:13">
      <c r="H19" t="s">
        <v>32</v>
      </c>
      <c r="I19">
        <v>64</v>
      </c>
      <c r="J19">
        <v>35</v>
      </c>
      <c r="K19">
        <v>54</v>
      </c>
      <c r="L19">
        <v>37</v>
      </c>
      <c r="M19">
        <f t="shared" si="2"/>
        <v>-27</v>
      </c>
    </row>
    <row r="20" spans="1:13">
      <c r="A20" t="s">
        <v>85</v>
      </c>
      <c r="B20">
        <f>B9+B18</f>
        <v>720</v>
      </c>
      <c r="C20">
        <f t="shared" ref="C20:F20" si="5">C9+C18</f>
        <v>481</v>
      </c>
      <c r="D20">
        <f t="shared" si="5"/>
        <v>499</v>
      </c>
      <c r="E20">
        <f t="shared" si="5"/>
        <v>327</v>
      </c>
      <c r="F20">
        <f t="shared" si="5"/>
        <v>-393</v>
      </c>
      <c r="H20" t="s">
        <v>33</v>
      </c>
      <c r="I20">
        <v>145</v>
      </c>
      <c r="J20">
        <v>136</v>
      </c>
      <c r="K20">
        <v>159</v>
      </c>
      <c r="L20">
        <v>116</v>
      </c>
      <c r="M20">
        <f t="shared" si="2"/>
        <v>-29</v>
      </c>
    </row>
    <row r="21" spans="1:13">
      <c r="F21" s="16">
        <f>F20*100/B20</f>
        <v>-54.583333333333336</v>
      </c>
      <c r="H21" t="s">
        <v>22</v>
      </c>
      <c r="I21">
        <f>SUM(I14:I20)</f>
        <v>284</v>
      </c>
      <c r="J21">
        <f>SUM(J14:J20)</f>
        <v>208</v>
      </c>
      <c r="K21">
        <f>SUM(K14:K20)</f>
        <v>243</v>
      </c>
      <c r="L21">
        <f>SUM(L14:L20)</f>
        <v>166</v>
      </c>
      <c r="M21">
        <f t="shared" si="2"/>
        <v>-118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J25">
        <v>12</v>
      </c>
      <c r="K25">
        <v>3</v>
      </c>
      <c r="L25">
        <v>5</v>
      </c>
      <c r="M25">
        <f t="shared" ref="M25:M32" si="6">L25-I25</f>
        <v>5</v>
      </c>
    </row>
    <row r="26" spans="1:13">
      <c r="A26" t="s">
        <v>12</v>
      </c>
      <c r="C26">
        <v>48</v>
      </c>
      <c r="H26" t="s">
        <v>35</v>
      </c>
      <c r="M26">
        <f t="shared" si="6"/>
        <v>0</v>
      </c>
    </row>
    <row r="27" spans="1:13">
      <c r="A27" t="s">
        <v>13</v>
      </c>
      <c r="B27">
        <v>328</v>
      </c>
      <c r="C27">
        <v>183</v>
      </c>
      <c r="D27">
        <v>167</v>
      </c>
      <c r="E27">
        <v>194</v>
      </c>
      <c r="F27">
        <f t="shared" ref="F27:F28" si="7">E27-B27</f>
        <v>-134</v>
      </c>
      <c r="H27" t="s">
        <v>36</v>
      </c>
      <c r="I27">
        <v>5</v>
      </c>
      <c r="J27">
        <v>8</v>
      </c>
      <c r="K27">
        <v>4</v>
      </c>
      <c r="M27">
        <f t="shared" si="6"/>
        <v>-5</v>
      </c>
    </row>
    <row r="28" spans="1:13">
      <c r="A28" t="s">
        <v>14</v>
      </c>
      <c r="B28">
        <v>304</v>
      </c>
      <c r="C28">
        <v>178</v>
      </c>
      <c r="D28">
        <v>146</v>
      </c>
      <c r="E28">
        <v>85</v>
      </c>
      <c r="F28">
        <f t="shared" si="7"/>
        <v>-219</v>
      </c>
      <c r="H28" t="s">
        <v>37</v>
      </c>
      <c r="I28">
        <v>7</v>
      </c>
      <c r="J28">
        <v>12</v>
      </c>
      <c r="M28">
        <f t="shared" si="6"/>
        <v>-7</v>
      </c>
    </row>
    <row r="29" spans="1:13">
      <c r="A29" t="s">
        <v>22</v>
      </c>
      <c r="B29">
        <f>SUM(B25:B28)</f>
        <v>632</v>
      </c>
      <c r="C29">
        <f>SUM(C25:C28)</f>
        <v>409</v>
      </c>
      <c r="D29">
        <f>SUM(D25:D28)</f>
        <v>313</v>
      </c>
      <c r="E29">
        <f>SUM(E25:E28)</f>
        <v>279</v>
      </c>
      <c r="F29" s="4">
        <f>SUM(F25:F28)</f>
        <v>-353</v>
      </c>
      <c r="H29" t="s">
        <v>38</v>
      </c>
      <c r="I29">
        <v>6</v>
      </c>
      <c r="M29" s="4">
        <f t="shared" si="6"/>
        <v>-6</v>
      </c>
    </row>
    <row r="30" spans="1:13">
      <c r="H30" t="s">
        <v>39</v>
      </c>
      <c r="I30">
        <v>56</v>
      </c>
      <c r="J30">
        <v>16</v>
      </c>
      <c r="M30">
        <f t="shared" si="6"/>
        <v>-56</v>
      </c>
    </row>
    <row r="31" spans="1:13">
      <c r="H31" t="s">
        <v>40</v>
      </c>
      <c r="M31">
        <f t="shared" si="6"/>
        <v>0</v>
      </c>
    </row>
    <row r="32" spans="1:13">
      <c r="H32" t="s">
        <v>41</v>
      </c>
      <c r="I32">
        <v>28</v>
      </c>
      <c r="M32">
        <f t="shared" si="6"/>
        <v>-28</v>
      </c>
    </row>
    <row r="33" spans="1:13">
      <c r="H33" t="s">
        <v>42</v>
      </c>
      <c r="I33">
        <v>530</v>
      </c>
      <c r="J33">
        <v>361</v>
      </c>
      <c r="K33">
        <v>306</v>
      </c>
      <c r="L33">
        <v>274</v>
      </c>
      <c r="M33">
        <f>L33-I33</f>
        <v>-256</v>
      </c>
    </row>
    <row r="34" spans="1:13">
      <c r="H34" t="s">
        <v>22</v>
      </c>
      <c r="I34">
        <f>SUM(I25:I33)</f>
        <v>632</v>
      </c>
      <c r="J34">
        <f t="shared" ref="J34:L34" si="8">SUM(J25:J33)</f>
        <v>409</v>
      </c>
      <c r="K34">
        <f t="shared" si="8"/>
        <v>313</v>
      </c>
      <c r="L34">
        <f t="shared" si="8"/>
        <v>279</v>
      </c>
      <c r="M34" s="4">
        <f>L34-I34</f>
        <v>-353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C37">
        <v>46</v>
      </c>
      <c r="H37" t="s">
        <v>44</v>
      </c>
      <c r="M37">
        <f t="shared" ref="M37:M45" si="9">L37-I37</f>
        <v>0</v>
      </c>
    </row>
    <row r="38" spans="1:13">
      <c r="A38" t="s">
        <v>17</v>
      </c>
      <c r="B38">
        <v>144</v>
      </c>
      <c r="C38">
        <v>121</v>
      </c>
      <c r="D38">
        <v>90</v>
      </c>
      <c r="E38">
        <v>117</v>
      </c>
      <c r="F38">
        <f t="shared" ref="F38:F39" si="10">E38-B38</f>
        <v>-27</v>
      </c>
      <c r="H38" t="s">
        <v>45</v>
      </c>
      <c r="I38">
        <v>31</v>
      </c>
      <c r="J38">
        <v>46</v>
      </c>
      <c r="M38">
        <f t="shared" si="9"/>
        <v>-31</v>
      </c>
    </row>
    <row r="39" spans="1:13">
      <c r="A39" t="s">
        <v>18</v>
      </c>
      <c r="B39">
        <v>259</v>
      </c>
      <c r="C39">
        <v>236</v>
      </c>
      <c r="D39">
        <v>164</v>
      </c>
      <c r="E39">
        <v>110</v>
      </c>
      <c r="F39">
        <f t="shared" si="10"/>
        <v>-149</v>
      </c>
      <c r="H39" t="s">
        <v>46</v>
      </c>
      <c r="I39">
        <v>25</v>
      </c>
      <c r="M39">
        <f t="shared" si="9"/>
        <v>-25</v>
      </c>
    </row>
    <row r="40" spans="1:13">
      <c r="A40" t="s">
        <v>22</v>
      </c>
      <c r="B40">
        <f>SUM(B36:B39)</f>
        <v>403</v>
      </c>
      <c r="C40">
        <f>SUM(C36:C39)</f>
        <v>403</v>
      </c>
      <c r="D40">
        <f>SUM(D36:D39)</f>
        <v>254</v>
      </c>
      <c r="E40">
        <f>SUM(E36:E39)</f>
        <v>227</v>
      </c>
      <c r="F40" s="4">
        <f>SUM(F36:F39)</f>
        <v>-176</v>
      </c>
      <c r="H40" t="s">
        <v>47</v>
      </c>
      <c r="M40">
        <f t="shared" si="9"/>
        <v>0</v>
      </c>
    </row>
    <row r="41" spans="1:13">
      <c r="H41" t="s">
        <v>48</v>
      </c>
      <c r="I41">
        <v>13</v>
      </c>
      <c r="L41">
        <v>6</v>
      </c>
      <c r="M41">
        <f t="shared" si="9"/>
        <v>-7</v>
      </c>
    </row>
    <row r="42" spans="1:13">
      <c r="A42" t="s">
        <v>54</v>
      </c>
      <c r="B42">
        <f>B29+B40</f>
        <v>1035</v>
      </c>
      <c r="C42">
        <f t="shared" ref="C42:E42" si="11">C29+C40</f>
        <v>812</v>
      </c>
      <c r="D42">
        <f t="shared" si="11"/>
        <v>567</v>
      </c>
      <c r="E42">
        <f t="shared" si="11"/>
        <v>506</v>
      </c>
      <c r="F42" s="4">
        <f>E42-B42</f>
        <v>-529</v>
      </c>
      <c r="H42" t="s">
        <v>49</v>
      </c>
      <c r="I42">
        <v>25</v>
      </c>
      <c r="M42">
        <f t="shared" si="9"/>
        <v>-25</v>
      </c>
    </row>
    <row r="43" spans="1:13">
      <c r="F43" s="16">
        <f>F42*100/B42</f>
        <v>-51.111111111111114</v>
      </c>
      <c r="H43" t="s">
        <v>50</v>
      </c>
      <c r="M43">
        <f t="shared" si="9"/>
        <v>0</v>
      </c>
    </row>
    <row r="44" spans="1:13">
      <c r="H44" t="s">
        <v>51</v>
      </c>
      <c r="I44">
        <v>309</v>
      </c>
      <c r="J44">
        <v>357</v>
      </c>
      <c r="K44">
        <v>254</v>
      </c>
      <c r="L44">
        <v>221</v>
      </c>
      <c r="M44">
        <f t="shared" si="9"/>
        <v>-88</v>
      </c>
    </row>
    <row r="45" spans="1:13">
      <c r="H45" t="s">
        <v>22</v>
      </c>
      <c r="I45">
        <f>SUM(I36:I44)</f>
        <v>403</v>
      </c>
      <c r="J45">
        <f t="shared" ref="J45:L45" si="12">SUM(J36:J44)</f>
        <v>403</v>
      </c>
      <c r="K45">
        <f t="shared" si="12"/>
        <v>254</v>
      </c>
      <c r="L45">
        <f t="shared" si="12"/>
        <v>227</v>
      </c>
      <c r="M45">
        <f t="shared" si="9"/>
        <v>-176</v>
      </c>
    </row>
    <row r="48" spans="1:13">
      <c r="A48" t="s">
        <v>52</v>
      </c>
      <c r="B48">
        <f>B9+B18+B29+B40</f>
        <v>1755</v>
      </c>
      <c r="C48">
        <f t="shared" ref="C48:E48" si="13">C9+C18+C29+C40</f>
        <v>1293</v>
      </c>
      <c r="D48">
        <f t="shared" si="13"/>
        <v>1066</v>
      </c>
      <c r="E48">
        <f t="shared" si="13"/>
        <v>833</v>
      </c>
      <c r="F48" s="4">
        <f>E48-B48</f>
        <v>-922</v>
      </c>
      <c r="I48">
        <f>I12+I21+I34+I45</f>
        <v>1755</v>
      </c>
      <c r="J48">
        <f t="shared" ref="J48:M48" si="14">J12+J21+J34+J45</f>
        <v>1293</v>
      </c>
      <c r="K48">
        <f t="shared" si="14"/>
        <v>1066</v>
      </c>
      <c r="L48">
        <f t="shared" si="14"/>
        <v>833</v>
      </c>
      <c r="M48">
        <f t="shared" si="14"/>
        <v>-922</v>
      </c>
    </row>
    <row r="49" spans="6:17">
      <c r="F49" s="16">
        <f>F48*100/B48</f>
        <v>-52.535612535612536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5">J5+J14</f>
        <v>0</v>
      </c>
      <c r="K52" s="8">
        <f t="shared" si="15"/>
        <v>0</v>
      </c>
      <c r="L52" s="8">
        <f t="shared" si="15"/>
        <v>0</v>
      </c>
      <c r="M52" s="13"/>
      <c r="N52" s="5">
        <f>I52*100/B48</f>
        <v>0</v>
      </c>
      <c r="O52" s="5">
        <f t="shared" ref="O52:Q52" si="16">J52*100/C48</f>
        <v>0</v>
      </c>
      <c r="P52" s="5">
        <f t="shared" si="16"/>
        <v>0</v>
      </c>
      <c r="Q52" s="5">
        <f t="shared" si="16"/>
        <v>0</v>
      </c>
    </row>
    <row r="53" spans="6:17">
      <c r="H53" s="7" t="s">
        <v>79</v>
      </c>
      <c r="I53" s="8">
        <f t="shared" ref="I53:L58" si="17">I6+I15</f>
        <v>0</v>
      </c>
      <c r="J53" s="8">
        <f t="shared" si="17"/>
        <v>0</v>
      </c>
      <c r="K53" s="8">
        <f t="shared" si="17"/>
        <v>0</v>
      </c>
      <c r="L53" s="8">
        <f t="shared" si="17"/>
        <v>0</v>
      </c>
      <c r="M53" s="13"/>
      <c r="N53" s="5">
        <f>I53*100/B48</f>
        <v>0</v>
      </c>
      <c r="O53" s="5">
        <f t="shared" ref="O53:Q53" si="18">J53*100/C48</f>
        <v>0</v>
      </c>
      <c r="P53" s="5">
        <f t="shared" si="18"/>
        <v>0</v>
      </c>
      <c r="Q53" s="5">
        <f t="shared" si="18"/>
        <v>0</v>
      </c>
    </row>
    <row r="54" spans="6:17">
      <c r="H54" s="7" t="s">
        <v>80</v>
      </c>
      <c r="I54" s="8">
        <f t="shared" si="17"/>
        <v>0</v>
      </c>
      <c r="J54" s="8">
        <f t="shared" si="17"/>
        <v>1</v>
      </c>
      <c r="K54" s="8">
        <f t="shared" si="17"/>
        <v>0</v>
      </c>
      <c r="L54" s="8">
        <f t="shared" si="17"/>
        <v>0</v>
      </c>
      <c r="M54" s="13"/>
      <c r="N54" s="5">
        <f>I54*100/B48</f>
        <v>0</v>
      </c>
      <c r="O54" s="5">
        <f t="shared" ref="O54:Q54" si="19">J54*100/C48</f>
        <v>7.7339520494972933E-2</v>
      </c>
      <c r="P54" s="5">
        <f t="shared" si="19"/>
        <v>0</v>
      </c>
      <c r="Q54" s="5">
        <f t="shared" si="19"/>
        <v>0</v>
      </c>
    </row>
    <row r="55" spans="6:17">
      <c r="H55" s="7" t="s">
        <v>81</v>
      </c>
      <c r="I55" s="8">
        <f>I8+I17</f>
        <v>45</v>
      </c>
      <c r="J55" s="8">
        <f t="shared" si="17"/>
        <v>7</v>
      </c>
      <c r="K55" s="8">
        <f t="shared" si="17"/>
        <v>33</v>
      </c>
      <c r="L55" s="8">
        <f t="shared" si="17"/>
        <v>6</v>
      </c>
      <c r="M55" s="13"/>
      <c r="N55" s="5">
        <f>I55*100/B48</f>
        <v>2.5641025641025643</v>
      </c>
      <c r="O55" s="5">
        <f t="shared" ref="O55:Q55" si="20">J55*100/C48</f>
        <v>0.54137664346481051</v>
      </c>
      <c r="P55" s="5">
        <f t="shared" si="20"/>
        <v>3.095684803001876</v>
      </c>
      <c r="Q55" s="5">
        <f t="shared" si="20"/>
        <v>0.72028811524609848</v>
      </c>
    </row>
    <row r="56" spans="6:17">
      <c r="H56" s="7" t="s">
        <v>82</v>
      </c>
      <c r="I56" s="8">
        <f t="shared" si="17"/>
        <v>139</v>
      </c>
      <c r="J56" s="8">
        <f t="shared" si="17"/>
        <v>46</v>
      </c>
      <c r="K56" s="8">
        <f t="shared" si="17"/>
        <v>52</v>
      </c>
      <c r="L56" s="8">
        <f t="shared" si="17"/>
        <v>43</v>
      </c>
      <c r="M56" s="13"/>
      <c r="N56" s="5">
        <f>I56*100/B48</f>
        <v>7.9202279202279202</v>
      </c>
      <c r="O56" s="5">
        <f t="shared" ref="O56:Q56" si="21">J56*100/C48</f>
        <v>3.5576179427687546</v>
      </c>
      <c r="P56" s="5">
        <f t="shared" si="21"/>
        <v>4.8780487804878048</v>
      </c>
      <c r="Q56" s="5">
        <f t="shared" si="21"/>
        <v>5.1620648259303721</v>
      </c>
    </row>
    <row r="57" spans="6:17">
      <c r="H57" s="7" t="s">
        <v>83</v>
      </c>
      <c r="I57" s="8">
        <f t="shared" si="17"/>
        <v>145</v>
      </c>
      <c r="J57" s="8">
        <f t="shared" si="17"/>
        <v>79</v>
      </c>
      <c r="K57" s="8">
        <f t="shared" si="17"/>
        <v>114</v>
      </c>
      <c r="L57" s="8">
        <f t="shared" si="17"/>
        <v>71</v>
      </c>
      <c r="M57" s="13"/>
      <c r="N57" s="5">
        <f>I57*100/B48</f>
        <v>8.2621082621082618</v>
      </c>
      <c r="O57" s="5">
        <f t="shared" ref="O57:Q57" si="22">J57*100/C48</f>
        <v>6.1098221191028612</v>
      </c>
      <c r="P57" s="5">
        <f t="shared" si="22"/>
        <v>10.694183864915573</v>
      </c>
      <c r="Q57" s="5">
        <f t="shared" si="22"/>
        <v>8.5234093637454986</v>
      </c>
    </row>
    <row r="58" spans="6:17">
      <c r="H58" s="7" t="s">
        <v>84</v>
      </c>
      <c r="I58" s="8">
        <f t="shared" si="17"/>
        <v>391</v>
      </c>
      <c r="J58" s="8">
        <f t="shared" si="17"/>
        <v>348</v>
      </c>
      <c r="K58" s="8">
        <f t="shared" si="17"/>
        <v>300</v>
      </c>
      <c r="L58" s="8">
        <f t="shared" si="17"/>
        <v>207</v>
      </c>
      <c r="M58" s="13"/>
      <c r="N58" s="5">
        <f>I58*100/B48</f>
        <v>22.279202279202281</v>
      </c>
      <c r="O58" s="5">
        <f t="shared" ref="O58:Q58" si="23">J58*100/C48</f>
        <v>26.914153132250579</v>
      </c>
      <c r="P58" s="5">
        <f t="shared" si="23"/>
        <v>28.142589118198874</v>
      </c>
      <c r="Q58" s="5">
        <f t="shared" si="23"/>
        <v>24.849939975990395</v>
      </c>
    </row>
    <row r="60" spans="6:17">
      <c r="H60" t="s">
        <v>22</v>
      </c>
      <c r="I60">
        <f>SUM(I52:I58)</f>
        <v>720</v>
      </c>
      <c r="J60">
        <f t="shared" ref="J60:Q60" si="24">SUM(J52:J58)</f>
        <v>481</v>
      </c>
      <c r="K60">
        <f t="shared" si="24"/>
        <v>499</v>
      </c>
      <c r="L60">
        <f t="shared" si="24"/>
        <v>327</v>
      </c>
      <c r="N60" s="9">
        <f>SUM(N52:N58)</f>
        <v>41.025641025641029</v>
      </c>
      <c r="O60" s="5">
        <f t="shared" si="24"/>
        <v>37.200309358081981</v>
      </c>
      <c r="P60" s="5">
        <f t="shared" si="24"/>
        <v>46.810506566604133</v>
      </c>
      <c r="Q60" s="5">
        <f t="shared" si="24"/>
        <v>39.255702280912367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5">J25+J36</f>
        <v>12</v>
      </c>
      <c r="K68">
        <f t="shared" si="25"/>
        <v>3</v>
      </c>
      <c r="L68">
        <f t="shared" si="25"/>
        <v>5</v>
      </c>
      <c r="M68" s="14"/>
      <c r="N68" s="5">
        <f>I68*100/B48</f>
        <v>0</v>
      </c>
      <c r="O68" s="5">
        <f t="shared" ref="O68:Q68" si="26">J68*100/C48</f>
        <v>0.92807424593967514</v>
      </c>
      <c r="P68" s="5">
        <f t="shared" si="26"/>
        <v>0.28142589118198874</v>
      </c>
      <c r="Q68" s="5">
        <f t="shared" si="26"/>
        <v>0.60024009603841533</v>
      </c>
    </row>
    <row r="69" spans="8:17">
      <c r="H69" s="6" t="s">
        <v>68</v>
      </c>
      <c r="I69">
        <f t="shared" ref="I69:L76" si="27">I26+I37</f>
        <v>0</v>
      </c>
      <c r="J69">
        <f t="shared" si="27"/>
        <v>0</v>
      </c>
      <c r="K69">
        <f t="shared" si="27"/>
        <v>0</v>
      </c>
      <c r="L69">
        <f t="shared" si="27"/>
        <v>0</v>
      </c>
      <c r="M69" s="14"/>
      <c r="N69" s="5">
        <f>I69*100/B48</f>
        <v>0</v>
      </c>
      <c r="O69" s="5">
        <f t="shared" ref="O69:Q69" si="28">J69*100/C48</f>
        <v>0</v>
      </c>
      <c r="P69" s="5">
        <f t="shared" si="28"/>
        <v>0</v>
      </c>
      <c r="Q69" s="5">
        <f t="shared" si="28"/>
        <v>0</v>
      </c>
    </row>
    <row r="70" spans="8:17">
      <c r="H70" s="6" t="s">
        <v>69</v>
      </c>
      <c r="I70">
        <f t="shared" si="27"/>
        <v>36</v>
      </c>
      <c r="J70">
        <f t="shared" si="27"/>
        <v>54</v>
      </c>
      <c r="K70">
        <f t="shared" si="27"/>
        <v>4</v>
      </c>
      <c r="L70">
        <f t="shared" si="27"/>
        <v>0</v>
      </c>
      <c r="M70" s="14"/>
      <c r="N70" s="5">
        <f>I70*100/B48</f>
        <v>2.0512820512820511</v>
      </c>
      <c r="O70" s="5">
        <f t="shared" ref="O70:Q70" si="29">J70*100/C48</f>
        <v>4.1763341067285387</v>
      </c>
      <c r="P70" s="5">
        <f t="shared" si="29"/>
        <v>0.37523452157598497</v>
      </c>
      <c r="Q70" s="5">
        <f t="shared" si="29"/>
        <v>0</v>
      </c>
    </row>
    <row r="71" spans="8:17">
      <c r="H71" s="6" t="s">
        <v>70</v>
      </c>
      <c r="I71">
        <f t="shared" si="27"/>
        <v>32</v>
      </c>
      <c r="J71">
        <f t="shared" si="27"/>
        <v>12</v>
      </c>
      <c r="K71">
        <f t="shared" si="27"/>
        <v>0</v>
      </c>
      <c r="L71">
        <f t="shared" si="27"/>
        <v>0</v>
      </c>
      <c r="M71" s="14"/>
      <c r="N71" s="5">
        <f>I71*100/B48</f>
        <v>1.8233618233618234</v>
      </c>
      <c r="O71" s="5">
        <f t="shared" ref="O71:Q71" si="30">J71*100/C48</f>
        <v>0.92807424593967514</v>
      </c>
      <c r="P71" s="5">
        <f t="shared" si="30"/>
        <v>0</v>
      </c>
      <c r="Q71" s="5">
        <f t="shared" si="30"/>
        <v>0</v>
      </c>
    </row>
    <row r="72" spans="8:17">
      <c r="H72" s="6" t="s">
        <v>71</v>
      </c>
      <c r="I72">
        <f t="shared" si="27"/>
        <v>6</v>
      </c>
      <c r="J72">
        <f t="shared" si="27"/>
        <v>0</v>
      </c>
      <c r="K72">
        <f t="shared" si="27"/>
        <v>0</v>
      </c>
      <c r="L72">
        <f t="shared" si="27"/>
        <v>0</v>
      </c>
      <c r="M72" s="14"/>
      <c r="N72" s="5">
        <f>I72*100/B48</f>
        <v>0.34188034188034189</v>
      </c>
      <c r="O72" s="5">
        <f t="shared" ref="O72:Q72" si="31">J72*100/C48</f>
        <v>0</v>
      </c>
      <c r="P72" s="5">
        <f t="shared" si="31"/>
        <v>0</v>
      </c>
      <c r="Q72" s="5">
        <f t="shared" si="31"/>
        <v>0</v>
      </c>
    </row>
    <row r="73" spans="8:17">
      <c r="H73" s="6" t="s">
        <v>72</v>
      </c>
      <c r="I73">
        <f t="shared" si="27"/>
        <v>69</v>
      </c>
      <c r="J73">
        <f t="shared" si="27"/>
        <v>16</v>
      </c>
      <c r="K73">
        <f t="shared" si="27"/>
        <v>0</v>
      </c>
      <c r="L73">
        <f t="shared" si="27"/>
        <v>6</v>
      </c>
      <c r="M73" s="14"/>
      <c r="N73" s="5">
        <f>I73*100/B48</f>
        <v>3.9316239316239314</v>
      </c>
      <c r="O73" s="5">
        <f t="shared" ref="O73:Q73" si="32">J73*100/C48</f>
        <v>1.2374323279195669</v>
      </c>
      <c r="P73" s="5">
        <f t="shared" si="32"/>
        <v>0</v>
      </c>
      <c r="Q73" s="5">
        <f t="shared" si="32"/>
        <v>0.72028811524609848</v>
      </c>
    </row>
    <row r="74" spans="8:17">
      <c r="H74" s="6" t="s">
        <v>73</v>
      </c>
      <c r="I74">
        <f t="shared" si="27"/>
        <v>25</v>
      </c>
      <c r="J74">
        <f t="shared" si="27"/>
        <v>0</v>
      </c>
      <c r="K74">
        <f t="shared" si="27"/>
        <v>0</v>
      </c>
      <c r="L74">
        <f t="shared" si="27"/>
        <v>0</v>
      </c>
      <c r="M74" s="14"/>
      <c r="N74" s="5">
        <f>I74*100/B48</f>
        <v>1.4245014245014245</v>
      </c>
      <c r="O74" s="5">
        <f t="shared" ref="O74:Q74" si="33">J74*100/C48</f>
        <v>0</v>
      </c>
      <c r="P74" s="5">
        <f t="shared" si="33"/>
        <v>0</v>
      </c>
      <c r="Q74" s="5">
        <f t="shared" si="33"/>
        <v>0</v>
      </c>
    </row>
    <row r="75" spans="8:17">
      <c r="H75" s="6" t="s">
        <v>74</v>
      </c>
      <c r="I75">
        <f t="shared" si="27"/>
        <v>28</v>
      </c>
      <c r="J75">
        <f t="shared" si="27"/>
        <v>0</v>
      </c>
      <c r="K75">
        <f t="shared" si="27"/>
        <v>0</v>
      </c>
      <c r="L75">
        <f t="shared" si="27"/>
        <v>0</v>
      </c>
      <c r="M75" s="14"/>
      <c r="N75" s="5">
        <f>I75*100/B48</f>
        <v>1.5954415954415955</v>
      </c>
      <c r="O75" s="5">
        <f t="shared" ref="O75:Q75" si="34">J75*100/C48</f>
        <v>0</v>
      </c>
      <c r="P75" s="5">
        <f t="shared" si="34"/>
        <v>0</v>
      </c>
      <c r="Q75" s="5">
        <f t="shared" si="34"/>
        <v>0</v>
      </c>
    </row>
    <row r="76" spans="8:17">
      <c r="H76" s="6" t="s">
        <v>75</v>
      </c>
      <c r="I76">
        <f t="shared" si="27"/>
        <v>839</v>
      </c>
      <c r="J76">
        <f t="shared" si="27"/>
        <v>718</v>
      </c>
      <c r="K76">
        <f t="shared" si="27"/>
        <v>560</v>
      </c>
      <c r="L76">
        <f t="shared" si="27"/>
        <v>495</v>
      </c>
      <c r="M76" s="14"/>
      <c r="N76" s="5">
        <f>I76*100/B48</f>
        <v>47.806267806267805</v>
      </c>
      <c r="O76" s="5">
        <f t="shared" ref="O76:Q76" si="35">J76*100/C48</f>
        <v>55.529775715390564</v>
      </c>
      <c r="P76" s="5">
        <f t="shared" si="35"/>
        <v>52.532833020637902</v>
      </c>
      <c r="Q76" s="5">
        <f t="shared" si="35"/>
        <v>59.423769507803122</v>
      </c>
    </row>
    <row r="78" spans="8:17">
      <c r="H78" t="s">
        <v>88</v>
      </c>
      <c r="I78">
        <f>SUM(I68:I76)</f>
        <v>1035</v>
      </c>
      <c r="J78">
        <f t="shared" ref="J78:Q78" si="36">SUM(J68:J76)</f>
        <v>812</v>
      </c>
      <c r="K78">
        <f t="shared" si="36"/>
        <v>567</v>
      </c>
      <c r="L78">
        <f t="shared" si="36"/>
        <v>506</v>
      </c>
      <c r="N78" s="5">
        <f t="shared" si="36"/>
        <v>58.974358974358971</v>
      </c>
      <c r="O78" s="5">
        <f t="shared" si="36"/>
        <v>62.799690641918019</v>
      </c>
      <c r="P78" s="5">
        <f t="shared" si="36"/>
        <v>53.189493433395874</v>
      </c>
      <c r="Q78" s="5">
        <f t="shared" si="36"/>
        <v>60.744297719087633</v>
      </c>
    </row>
  </sheetData>
  <mergeCells count="4">
    <mergeCell ref="A1:F1"/>
    <mergeCell ref="H1:M1"/>
    <mergeCell ref="M51:M58"/>
    <mergeCell ref="M67:M76"/>
  </mergeCells>
  <conditionalFormatting sqref="C9">
    <cfRule type="cellIs" dxfId="1276" priority="65" operator="greaterThan">
      <formula>$B$9</formula>
    </cfRule>
    <cfRule type="cellIs" dxfId="1275" priority="64" operator="lessThan">
      <formula>$B$9</formula>
    </cfRule>
  </conditionalFormatting>
  <conditionalFormatting sqref="C18">
    <cfRule type="cellIs" dxfId="1274" priority="56" operator="lessThan">
      <formula>$B$18</formula>
    </cfRule>
    <cfRule type="cellIs" dxfId="1273" priority="59" operator="greaterThan">
      <formula>$B$9</formula>
    </cfRule>
    <cfRule type="cellIs" dxfId="1272" priority="58" operator="lessThan">
      <formula>$B$9</formula>
    </cfRule>
    <cfRule type="cellIs" dxfId="1271" priority="57" operator="greaterThan">
      <formula>$B$18</formula>
    </cfRule>
  </conditionalFormatting>
  <conditionalFormatting sqref="C20 E20:F20">
    <cfRule type="cellIs" dxfId="1270" priority="10" operator="greaterThan">
      <formula>$B$20</formula>
    </cfRule>
  </conditionalFormatting>
  <conditionalFormatting sqref="C29">
    <cfRule type="cellIs" dxfId="1269" priority="49" operator="greaterThan">
      <formula>$B$29</formula>
    </cfRule>
    <cfRule type="cellIs" dxfId="1268" priority="48" operator="lessThan">
      <formula>$B$29</formula>
    </cfRule>
  </conditionalFormatting>
  <conditionalFormatting sqref="C40">
    <cfRule type="cellIs" dxfId="1267" priority="43" operator="greaterThan">
      <formula>$B$40</formula>
    </cfRule>
    <cfRule type="cellIs" dxfId="1266" priority="42" operator="lessThan">
      <formula>$B$40</formula>
    </cfRule>
  </conditionalFormatting>
  <conditionalFormatting sqref="C48">
    <cfRule type="cellIs" dxfId="1265" priority="27" operator="lessThan">
      <formula>$B$48</formula>
    </cfRule>
    <cfRule type="cellIs" dxfId="1264" priority="28" operator="greaterThan">
      <formula>$B$48</formula>
    </cfRule>
  </conditionalFormatting>
  <conditionalFormatting sqref="D9">
    <cfRule type="cellIs" dxfId="1263" priority="63" operator="greaterThan">
      <formula>$C$9</formula>
    </cfRule>
    <cfRule type="cellIs" dxfId="1262" priority="62" operator="lessThan">
      <formula>$C$9</formula>
    </cfRule>
  </conditionalFormatting>
  <conditionalFormatting sqref="D18">
    <cfRule type="cellIs" dxfId="1261" priority="36" operator="lessThan">
      <formula>$C$18</formula>
    </cfRule>
    <cfRule type="cellIs" dxfId="1260" priority="37" operator="greaterThan">
      <formula>$C$18</formula>
    </cfRule>
  </conditionalFormatting>
  <conditionalFormatting sqref="D29">
    <cfRule type="cellIs" dxfId="1259" priority="47" operator="greaterThan">
      <formula>$C$29</formula>
    </cfRule>
    <cfRule type="cellIs" dxfId="1258" priority="46" operator="lessThan">
      <formula>$C$29</formula>
    </cfRule>
  </conditionalFormatting>
  <conditionalFormatting sqref="D40">
    <cfRule type="cellIs" dxfId="1257" priority="41" operator="greaterThan">
      <formula>$C$40</formula>
    </cfRule>
    <cfRule type="cellIs" dxfId="1256" priority="40" operator="lessThan">
      <formula>$C$40</formula>
    </cfRule>
  </conditionalFormatting>
  <conditionalFormatting sqref="D48">
    <cfRule type="cellIs" dxfId="1255" priority="25" operator="lessThan">
      <formula>$C$48</formula>
    </cfRule>
    <cfRule type="cellIs" dxfId="1254" priority="26" operator="greaterThan">
      <formula>$C$48</formula>
    </cfRule>
  </conditionalFormatting>
  <conditionalFormatting sqref="E9">
    <cfRule type="cellIs" dxfId="1253" priority="61" operator="greaterThan">
      <formula>$D$9</formula>
    </cfRule>
    <cfRule type="cellIs" dxfId="1252" priority="60" operator="lessThan">
      <formula>$D$9</formula>
    </cfRule>
  </conditionalFormatting>
  <conditionalFormatting sqref="E18">
    <cfRule type="cellIs" dxfId="1251" priority="35" operator="greaterThan">
      <formula>$D$18</formula>
    </cfRule>
    <cfRule type="cellIs" dxfId="1250" priority="34" operator="lessThan">
      <formula>$D$18</formula>
    </cfRule>
  </conditionalFormatting>
  <conditionalFormatting sqref="E29">
    <cfRule type="cellIs" dxfId="1249" priority="44" operator="lessThan">
      <formula>$D$29</formula>
    </cfRule>
    <cfRule type="cellIs" dxfId="1248" priority="45" operator="greaterThan">
      <formula>$D$29</formula>
    </cfRule>
  </conditionalFormatting>
  <conditionalFormatting sqref="E40">
    <cfRule type="cellIs" dxfId="1247" priority="39" operator="greaterThan">
      <formula>$D$40</formula>
    </cfRule>
    <cfRule type="cellIs" dxfId="1246" priority="38" operator="lessThan">
      <formula>$D$40</formula>
    </cfRule>
  </conditionalFormatting>
  <conditionalFormatting sqref="E48">
    <cfRule type="cellIs" dxfId="1245" priority="24" operator="greaterThan">
      <formula>$D$48</formula>
    </cfRule>
    <cfRule type="cellIs" dxfId="1244" priority="23" operator="lessThan">
      <formula>$D$48</formula>
    </cfRule>
  </conditionalFormatting>
  <conditionalFormatting sqref="F5:F9">
    <cfRule type="cellIs" dxfId="1243" priority="67" operator="lessThan">
      <formula>0</formula>
    </cfRule>
    <cfRule type="cellIs" dxfId="1242" priority="66" operator="greaterThan">
      <formula>0</formula>
    </cfRule>
  </conditionalFormatting>
  <conditionalFormatting sqref="F6:F9">
    <cfRule type="cellIs" dxfId="1241" priority="55" operator="lessThan">
      <formula>0</formula>
    </cfRule>
  </conditionalFormatting>
  <conditionalFormatting sqref="F14:F18">
    <cfRule type="cellIs" dxfId="1240" priority="71" operator="lessThan">
      <formula>0</formula>
    </cfRule>
    <cfRule type="cellIs" dxfId="1239" priority="70" operator="greaterThan">
      <formula>0</formula>
    </cfRule>
  </conditionalFormatting>
  <conditionalFormatting sqref="F15:F18">
    <cfRule type="cellIs" dxfId="1238" priority="54" operator="lessThan">
      <formula>0</formula>
    </cfRule>
  </conditionalFormatting>
  <conditionalFormatting sqref="F25:F29">
    <cfRule type="cellIs" dxfId="1237" priority="52" operator="greaterThan">
      <formula>0</formula>
    </cfRule>
    <cfRule type="cellIs" dxfId="1236" priority="53" operator="lessThan">
      <formula>0</formula>
    </cfRule>
  </conditionalFormatting>
  <conditionalFormatting sqref="F26:F29">
    <cfRule type="cellIs" dxfId="1235" priority="51" operator="lessThan">
      <formula>0</formula>
    </cfRule>
  </conditionalFormatting>
  <conditionalFormatting sqref="F36:F40">
    <cfRule type="cellIs" dxfId="1234" priority="32" operator="greaterThan">
      <formula>0</formula>
    </cfRule>
    <cfRule type="cellIs" dxfId="1233" priority="33" operator="lessThan">
      <formula>0</formula>
    </cfRule>
  </conditionalFormatting>
  <conditionalFormatting sqref="F37:F40">
    <cfRule type="cellIs" dxfId="1232" priority="31" operator="lessThan">
      <formula>0</formula>
    </cfRule>
  </conditionalFormatting>
  <conditionalFormatting sqref="F48">
    <cfRule type="cellIs" dxfId="1231" priority="20" operator="lessThan">
      <formula>0</formula>
    </cfRule>
    <cfRule type="cellIs" dxfId="1230" priority="21" operator="greaterThan">
      <formula>0</formula>
    </cfRule>
  </conditionalFormatting>
  <conditionalFormatting sqref="F48 F50:F52">
    <cfRule type="cellIs" dxfId="1229" priority="22" operator="lessThan">
      <formula>0</formula>
    </cfRule>
  </conditionalFormatting>
  <conditionalFormatting sqref="F50:F52">
    <cfRule type="cellIs" dxfId="1228" priority="68" operator="greaterThan">
      <formula>0</formula>
    </cfRule>
  </conditionalFormatting>
  <conditionalFormatting sqref="M5:M12">
    <cfRule type="cellIs" dxfId="1227" priority="19" operator="lessThan">
      <formula>0</formula>
    </cfRule>
    <cfRule type="cellIs" dxfId="1226" priority="18" operator="greaterThan">
      <formula>0</formula>
    </cfRule>
  </conditionalFormatting>
  <conditionalFormatting sqref="M6:M9 M11:M12">
    <cfRule type="cellIs" dxfId="1225" priority="17" operator="lessThan">
      <formula>0</formula>
    </cfRule>
  </conditionalFormatting>
  <conditionalFormatting sqref="M14:M21">
    <cfRule type="cellIs" dxfId="1224" priority="16" operator="lessThan">
      <formula>0</formula>
    </cfRule>
    <cfRule type="cellIs" dxfId="1223" priority="15" operator="greaterThan">
      <formula>0</formula>
    </cfRule>
  </conditionalFormatting>
  <conditionalFormatting sqref="M15:M18 M20:M21">
    <cfRule type="cellIs" dxfId="1222" priority="14" operator="lessThan">
      <formula>0</formula>
    </cfRule>
  </conditionalFormatting>
  <conditionalFormatting sqref="M25:M34 M36:M45">
    <cfRule type="cellIs" dxfId="1221" priority="13" operator="lessThan">
      <formula>0</formula>
    </cfRule>
    <cfRule type="cellIs" dxfId="1220" priority="12" operator="greaterThan">
      <formula>0</formula>
    </cfRule>
  </conditionalFormatting>
  <conditionalFormatting sqref="M26:M29 M31:M34 M36:M45">
    <cfRule type="cellIs" dxfId="1219" priority="1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5366-933D-4598-A834-19BDCB237B3C}">
  <dimension ref="A1:Q76"/>
  <sheetViews>
    <sheetView topLeftCell="A25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95</v>
      </c>
      <c r="B1" s="12"/>
      <c r="C1" s="12"/>
      <c r="D1" s="12"/>
      <c r="E1" s="12"/>
      <c r="F1" s="12"/>
      <c r="H1" s="12" t="s">
        <v>96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H5" t="s">
        <v>19</v>
      </c>
      <c r="M5">
        <f>L5-I5</f>
        <v>0</v>
      </c>
    </row>
    <row r="6" spans="1:13">
      <c r="A6" t="s">
        <v>4</v>
      </c>
      <c r="B6">
        <v>847</v>
      </c>
      <c r="C6">
        <v>980</v>
      </c>
      <c r="D6">
        <v>851</v>
      </c>
      <c r="E6">
        <v>376</v>
      </c>
      <c r="F6">
        <f t="shared" ref="F6:F9" si="0">E6-B6</f>
        <v>-471</v>
      </c>
      <c r="H6" t="s">
        <v>20</v>
      </c>
      <c r="I6">
        <v>10</v>
      </c>
      <c r="J6">
        <v>13</v>
      </c>
      <c r="K6">
        <v>36</v>
      </c>
      <c r="L6">
        <v>24</v>
      </c>
      <c r="M6">
        <f t="shared" ref="M6:M12" si="1">L6-I6</f>
        <v>14</v>
      </c>
    </row>
    <row r="7" spans="1:13">
      <c r="A7" t="s">
        <v>5</v>
      </c>
      <c r="B7">
        <v>2109</v>
      </c>
      <c r="C7">
        <v>1065</v>
      </c>
      <c r="D7">
        <v>814</v>
      </c>
      <c r="E7">
        <v>694</v>
      </c>
      <c r="F7">
        <f t="shared" si="0"/>
        <v>-1415</v>
      </c>
      <c r="H7" t="s">
        <v>21</v>
      </c>
      <c r="I7">
        <v>251</v>
      </c>
      <c r="J7">
        <v>219</v>
      </c>
      <c r="K7">
        <v>188</v>
      </c>
      <c r="L7">
        <v>129</v>
      </c>
      <c r="M7">
        <f t="shared" si="1"/>
        <v>-122</v>
      </c>
    </row>
    <row r="8" spans="1:13">
      <c r="A8" t="s">
        <v>6</v>
      </c>
      <c r="B8">
        <v>663</v>
      </c>
      <c r="C8">
        <v>422</v>
      </c>
      <c r="D8">
        <v>490</v>
      </c>
      <c r="E8">
        <v>407</v>
      </c>
      <c r="F8">
        <f t="shared" si="0"/>
        <v>-256</v>
      </c>
      <c r="H8" t="s">
        <v>23</v>
      </c>
      <c r="I8">
        <v>550</v>
      </c>
      <c r="J8">
        <v>454</v>
      </c>
      <c r="K8">
        <v>476</v>
      </c>
      <c r="L8">
        <v>238</v>
      </c>
      <c r="M8">
        <f t="shared" si="1"/>
        <v>-312</v>
      </c>
    </row>
    <row r="9" spans="1:13">
      <c r="A9" t="s">
        <v>22</v>
      </c>
      <c r="B9">
        <f>SUM(B5:B8)</f>
        <v>3619</v>
      </c>
      <c r="C9">
        <f>SUM(C5:C8)</f>
        <v>2467</v>
      </c>
      <c r="D9">
        <f>SUM(D5:D8)</f>
        <v>2155</v>
      </c>
      <c r="E9">
        <f>SUM(E5:E8)</f>
        <v>1477</v>
      </c>
      <c r="F9" s="4">
        <f t="shared" si="0"/>
        <v>-2142</v>
      </c>
      <c r="H9" t="s">
        <v>24</v>
      </c>
      <c r="I9">
        <v>1039</v>
      </c>
      <c r="J9">
        <v>809</v>
      </c>
      <c r="K9">
        <v>501</v>
      </c>
      <c r="L9">
        <v>321</v>
      </c>
      <c r="M9">
        <f t="shared" si="1"/>
        <v>-718</v>
      </c>
    </row>
    <row r="10" spans="1:13">
      <c r="H10" t="s">
        <v>25</v>
      </c>
      <c r="I10">
        <v>957</v>
      </c>
      <c r="J10">
        <v>507</v>
      </c>
      <c r="K10">
        <v>467</v>
      </c>
      <c r="L10">
        <v>358</v>
      </c>
      <c r="M10">
        <f t="shared" si="1"/>
        <v>-599</v>
      </c>
    </row>
    <row r="11" spans="1:13">
      <c r="H11" t="s">
        <v>26</v>
      </c>
      <c r="I11">
        <v>812</v>
      </c>
      <c r="J11">
        <v>465</v>
      </c>
      <c r="K11">
        <v>487</v>
      </c>
      <c r="L11">
        <v>407</v>
      </c>
      <c r="M11">
        <f t="shared" si="1"/>
        <v>-405</v>
      </c>
    </row>
    <row r="12" spans="1:13">
      <c r="H12" t="s">
        <v>22</v>
      </c>
      <c r="I12">
        <f>SUM(I5:I11)</f>
        <v>3619</v>
      </c>
      <c r="J12">
        <f t="shared" ref="J12:L12" si="2">SUM(J5:J11)</f>
        <v>2467</v>
      </c>
      <c r="K12">
        <f t="shared" si="2"/>
        <v>2155</v>
      </c>
      <c r="L12">
        <f t="shared" si="2"/>
        <v>1477</v>
      </c>
      <c r="M12">
        <f t="shared" si="1"/>
        <v>-2142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B15">
        <v>341</v>
      </c>
      <c r="C15">
        <v>406</v>
      </c>
      <c r="D15">
        <v>229</v>
      </c>
      <c r="E15">
        <v>114</v>
      </c>
      <c r="F15">
        <f t="shared" ref="F15:F17" si="3">E15-B15</f>
        <v>-227</v>
      </c>
      <c r="H15" t="s">
        <v>28</v>
      </c>
      <c r="I15">
        <v>20</v>
      </c>
      <c r="J15">
        <v>37</v>
      </c>
      <c r="K15">
        <v>18</v>
      </c>
      <c r="L15">
        <v>7</v>
      </c>
      <c r="M15">
        <f t="shared" ref="M15:M21" si="4">L15-I15</f>
        <v>-13</v>
      </c>
    </row>
    <row r="16" spans="1:13">
      <c r="A16" t="s">
        <v>9</v>
      </c>
      <c r="B16">
        <v>701</v>
      </c>
      <c r="C16">
        <v>465</v>
      </c>
      <c r="D16">
        <v>277</v>
      </c>
      <c r="E16">
        <v>442</v>
      </c>
      <c r="F16">
        <f t="shared" si="3"/>
        <v>-259</v>
      </c>
      <c r="H16" t="s">
        <v>29</v>
      </c>
      <c r="I16">
        <v>127</v>
      </c>
      <c r="J16">
        <v>151</v>
      </c>
      <c r="K16">
        <v>64</v>
      </c>
      <c r="L16">
        <v>45</v>
      </c>
      <c r="M16">
        <f t="shared" si="4"/>
        <v>-82</v>
      </c>
    </row>
    <row r="17" spans="1:13">
      <c r="A17" t="s">
        <v>10</v>
      </c>
      <c r="B17">
        <v>541</v>
      </c>
      <c r="C17">
        <v>431</v>
      </c>
      <c r="D17">
        <v>454</v>
      </c>
      <c r="E17">
        <v>419</v>
      </c>
      <c r="F17">
        <f t="shared" si="3"/>
        <v>-122</v>
      </c>
      <c r="H17" t="s">
        <v>30</v>
      </c>
      <c r="I17">
        <v>207</v>
      </c>
      <c r="J17">
        <v>267</v>
      </c>
      <c r="K17">
        <v>147</v>
      </c>
      <c r="L17">
        <v>93</v>
      </c>
      <c r="M17">
        <f t="shared" si="4"/>
        <v>-114</v>
      </c>
    </row>
    <row r="18" spans="1:13">
      <c r="A18" t="s">
        <v>22</v>
      </c>
      <c r="B18">
        <f>SUM(B14:B17)</f>
        <v>1583</v>
      </c>
      <c r="C18">
        <f t="shared" ref="C18:F18" si="5">SUM(C14:C17)</f>
        <v>1302</v>
      </c>
      <c r="D18" s="4">
        <f t="shared" si="5"/>
        <v>960</v>
      </c>
      <c r="E18" s="4">
        <f>SUM(E14:E17)</f>
        <v>975</v>
      </c>
      <c r="F18" s="4">
        <f t="shared" si="5"/>
        <v>-608</v>
      </c>
      <c r="H18" t="s">
        <v>31</v>
      </c>
      <c r="I18">
        <v>238</v>
      </c>
      <c r="J18">
        <v>271</v>
      </c>
      <c r="K18">
        <v>211</v>
      </c>
      <c r="L18">
        <v>201</v>
      </c>
      <c r="M18">
        <f t="shared" si="4"/>
        <v>-37</v>
      </c>
    </row>
    <row r="19" spans="1:13">
      <c r="H19" t="s">
        <v>32</v>
      </c>
      <c r="I19">
        <v>388</v>
      </c>
      <c r="J19">
        <v>145</v>
      </c>
      <c r="K19">
        <v>75</v>
      </c>
      <c r="L19">
        <v>223</v>
      </c>
      <c r="M19">
        <f t="shared" si="4"/>
        <v>-165</v>
      </c>
    </row>
    <row r="20" spans="1:13">
      <c r="A20" t="s">
        <v>85</v>
      </c>
      <c r="B20">
        <f>B9+B18</f>
        <v>5202</v>
      </c>
      <c r="C20">
        <f t="shared" ref="C20:F20" si="6">C9+C18</f>
        <v>3769</v>
      </c>
      <c r="D20">
        <f t="shared" si="6"/>
        <v>3115</v>
      </c>
      <c r="E20">
        <f t="shared" si="6"/>
        <v>2452</v>
      </c>
      <c r="F20">
        <f t="shared" si="6"/>
        <v>-2750</v>
      </c>
      <c r="H20" t="s">
        <v>33</v>
      </c>
      <c r="I20">
        <v>603</v>
      </c>
      <c r="J20">
        <v>431</v>
      </c>
      <c r="K20">
        <v>445</v>
      </c>
      <c r="L20">
        <v>406</v>
      </c>
      <c r="M20">
        <f t="shared" si="4"/>
        <v>-197</v>
      </c>
    </row>
    <row r="21" spans="1:13">
      <c r="F21" s="16">
        <f>F20*100/B20</f>
        <v>-52.864282968089199</v>
      </c>
      <c r="H21" t="s">
        <v>22</v>
      </c>
      <c r="I21">
        <f>SUM(I14:I20)</f>
        <v>1583</v>
      </c>
      <c r="J21">
        <f t="shared" ref="J21:L21" si="7">SUM(J14:J20)</f>
        <v>1302</v>
      </c>
      <c r="K21">
        <f t="shared" si="7"/>
        <v>960</v>
      </c>
      <c r="L21">
        <f t="shared" si="7"/>
        <v>975</v>
      </c>
      <c r="M21">
        <f t="shared" si="4"/>
        <v>-608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M25">
        <f>L25-I25</f>
        <v>0</v>
      </c>
    </row>
    <row r="26" spans="1:13">
      <c r="A26" t="s">
        <v>12</v>
      </c>
      <c r="H26" t="s">
        <v>35</v>
      </c>
      <c r="J26">
        <v>2</v>
      </c>
      <c r="M26">
        <f t="shared" ref="M26:M34" si="8">L26-I26</f>
        <v>0</v>
      </c>
    </row>
    <row r="27" spans="1:13">
      <c r="A27" t="s">
        <v>13</v>
      </c>
      <c r="B27">
        <v>175</v>
      </c>
      <c r="C27">
        <v>154</v>
      </c>
      <c r="D27">
        <v>178</v>
      </c>
      <c r="E27">
        <v>53</v>
      </c>
      <c r="F27">
        <f t="shared" ref="F27:F28" si="9">E27-B27</f>
        <v>-122</v>
      </c>
      <c r="H27" t="s">
        <v>36</v>
      </c>
      <c r="M27">
        <f t="shared" si="8"/>
        <v>0</v>
      </c>
    </row>
    <row r="28" spans="1:13">
      <c r="A28" t="s">
        <v>14</v>
      </c>
      <c r="B28">
        <v>501</v>
      </c>
      <c r="C28">
        <v>309</v>
      </c>
      <c r="D28">
        <v>443</v>
      </c>
      <c r="E28">
        <v>325</v>
      </c>
      <c r="F28">
        <f t="shared" si="9"/>
        <v>-176</v>
      </c>
      <c r="H28" t="s">
        <v>37</v>
      </c>
      <c r="J28">
        <v>1</v>
      </c>
      <c r="M28">
        <f t="shared" si="8"/>
        <v>0</v>
      </c>
    </row>
    <row r="29" spans="1:13">
      <c r="A29" t="s">
        <v>22</v>
      </c>
      <c r="B29">
        <f>SUM(B25:B28)</f>
        <v>676</v>
      </c>
      <c r="C29">
        <f>SUM(C25:C28)</f>
        <v>463</v>
      </c>
      <c r="D29">
        <f>SUM(D25:D28)</f>
        <v>621</v>
      </c>
      <c r="E29">
        <f>SUM(E25:E28)</f>
        <v>378</v>
      </c>
      <c r="F29" s="4">
        <f>SUM(F25:F28)</f>
        <v>-298</v>
      </c>
      <c r="H29" t="s">
        <v>38</v>
      </c>
      <c r="I29">
        <v>3</v>
      </c>
      <c r="J29">
        <v>5</v>
      </c>
      <c r="M29">
        <f t="shared" si="8"/>
        <v>-3</v>
      </c>
    </row>
    <row r="30" spans="1:13">
      <c r="H30" t="s">
        <v>39</v>
      </c>
      <c r="I30">
        <v>22</v>
      </c>
      <c r="J30">
        <v>6</v>
      </c>
      <c r="M30">
        <f t="shared" si="8"/>
        <v>-22</v>
      </c>
    </row>
    <row r="31" spans="1:13">
      <c r="H31" t="s">
        <v>40</v>
      </c>
      <c r="I31">
        <v>5</v>
      </c>
      <c r="J31">
        <v>6</v>
      </c>
      <c r="M31">
        <f t="shared" si="8"/>
        <v>-5</v>
      </c>
    </row>
    <row r="32" spans="1:13">
      <c r="H32" t="s">
        <v>41</v>
      </c>
      <c r="I32">
        <v>29</v>
      </c>
      <c r="J32">
        <v>12</v>
      </c>
      <c r="M32">
        <f t="shared" si="8"/>
        <v>-29</v>
      </c>
    </row>
    <row r="33" spans="1:13">
      <c r="H33" t="s">
        <v>42</v>
      </c>
      <c r="I33">
        <v>617</v>
      </c>
      <c r="J33">
        <v>431</v>
      </c>
      <c r="K33">
        <v>621</v>
      </c>
      <c r="L33">
        <v>378</v>
      </c>
      <c r="M33">
        <f t="shared" si="8"/>
        <v>-239</v>
      </c>
    </row>
    <row r="34" spans="1:13">
      <c r="H34" t="s">
        <v>22</v>
      </c>
      <c r="I34">
        <f>SUM(I25:I33)</f>
        <v>676</v>
      </c>
      <c r="J34">
        <f t="shared" ref="J34:L34" si="10">SUM(J25:J33)</f>
        <v>463</v>
      </c>
      <c r="K34">
        <f t="shared" si="10"/>
        <v>621</v>
      </c>
      <c r="L34">
        <f t="shared" si="10"/>
        <v>378</v>
      </c>
      <c r="M34">
        <f t="shared" si="8"/>
        <v>-298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H37" t="s">
        <v>44</v>
      </c>
      <c r="M37">
        <f t="shared" ref="M37:M45" si="11">L37-I37</f>
        <v>0</v>
      </c>
    </row>
    <row r="38" spans="1:13">
      <c r="A38" t="s">
        <v>17</v>
      </c>
      <c r="B38">
        <v>27</v>
      </c>
      <c r="C38">
        <v>48</v>
      </c>
      <c r="D38">
        <v>56</v>
      </c>
      <c r="E38">
        <v>31</v>
      </c>
      <c r="F38">
        <f t="shared" ref="F38:F39" si="12">E38-B38</f>
        <v>4</v>
      </c>
      <c r="H38" t="s">
        <v>45</v>
      </c>
      <c r="I38">
        <v>6</v>
      </c>
      <c r="J38">
        <v>4</v>
      </c>
      <c r="M38">
        <f t="shared" si="11"/>
        <v>-6</v>
      </c>
    </row>
    <row r="39" spans="1:13">
      <c r="A39" t="s">
        <v>18</v>
      </c>
      <c r="B39">
        <v>341</v>
      </c>
      <c r="C39">
        <v>167</v>
      </c>
      <c r="D39">
        <v>341</v>
      </c>
      <c r="E39">
        <v>312</v>
      </c>
      <c r="F39">
        <f t="shared" si="12"/>
        <v>-29</v>
      </c>
      <c r="H39" t="s">
        <v>46</v>
      </c>
      <c r="I39">
        <v>12</v>
      </c>
      <c r="J39">
        <v>2</v>
      </c>
      <c r="M39">
        <f t="shared" si="11"/>
        <v>-12</v>
      </c>
    </row>
    <row r="40" spans="1:13">
      <c r="A40" t="s">
        <v>22</v>
      </c>
      <c r="B40">
        <f>SUM(B36:B39)</f>
        <v>368</v>
      </c>
      <c r="C40">
        <f>SUM(C36:C39)</f>
        <v>215</v>
      </c>
      <c r="D40">
        <f>SUM(D36:D39)</f>
        <v>397</v>
      </c>
      <c r="E40">
        <f>SUM(E36:E39)</f>
        <v>343</v>
      </c>
      <c r="F40" s="4">
        <f>SUM(F36:F39)</f>
        <v>-25</v>
      </c>
      <c r="H40" t="s">
        <v>47</v>
      </c>
      <c r="M40">
        <f t="shared" si="11"/>
        <v>0</v>
      </c>
    </row>
    <row r="41" spans="1:13">
      <c r="H41" t="s">
        <v>48</v>
      </c>
      <c r="I41">
        <v>3</v>
      </c>
      <c r="M41">
        <f t="shared" si="11"/>
        <v>-3</v>
      </c>
    </row>
    <row r="42" spans="1:13">
      <c r="A42" t="s">
        <v>54</v>
      </c>
      <c r="B42">
        <f>B29+B40</f>
        <v>1044</v>
      </c>
      <c r="C42">
        <f t="shared" ref="C42:E42" si="13">C29+C40</f>
        <v>678</v>
      </c>
      <c r="D42">
        <f t="shared" si="13"/>
        <v>1018</v>
      </c>
      <c r="E42">
        <f t="shared" si="13"/>
        <v>721</v>
      </c>
      <c r="F42" s="4">
        <f>E42-B42</f>
        <v>-323</v>
      </c>
      <c r="H42" t="s">
        <v>49</v>
      </c>
      <c r="I42">
        <v>6</v>
      </c>
      <c r="J42">
        <v>3</v>
      </c>
      <c r="M42">
        <f t="shared" si="11"/>
        <v>-6</v>
      </c>
    </row>
    <row r="43" spans="1:13">
      <c r="F43" s="16">
        <f>F42*100/B42</f>
        <v>-30.938697318007662</v>
      </c>
      <c r="H43" t="s">
        <v>50</v>
      </c>
      <c r="J43">
        <v>10</v>
      </c>
      <c r="M43">
        <f t="shared" si="11"/>
        <v>0</v>
      </c>
    </row>
    <row r="44" spans="1:13">
      <c r="H44" t="s">
        <v>51</v>
      </c>
      <c r="I44">
        <v>341</v>
      </c>
      <c r="J44">
        <v>196</v>
      </c>
      <c r="K44">
        <v>397</v>
      </c>
      <c r="L44">
        <v>343</v>
      </c>
      <c r="M44">
        <f t="shared" si="11"/>
        <v>2</v>
      </c>
    </row>
    <row r="45" spans="1:13">
      <c r="H45" t="s">
        <v>22</v>
      </c>
      <c r="I45">
        <f>SUM(I36:I44)</f>
        <v>368</v>
      </c>
      <c r="J45">
        <f>SUM(J36:J44)</f>
        <v>215</v>
      </c>
      <c r="K45">
        <f t="shared" ref="K45:L45" si="14">SUM(K36:K44)</f>
        <v>397</v>
      </c>
      <c r="L45">
        <f t="shared" si="14"/>
        <v>343</v>
      </c>
      <c r="M45">
        <f t="shared" si="11"/>
        <v>-25</v>
      </c>
    </row>
    <row r="48" spans="1:13">
      <c r="A48" t="s">
        <v>52</v>
      </c>
      <c r="B48">
        <f>B9+B18+B29+B40</f>
        <v>6246</v>
      </c>
      <c r="C48">
        <f>C9+C18+C29+C40</f>
        <v>4447</v>
      </c>
      <c r="D48">
        <f t="shared" ref="D48:E48" si="15">D9+D18+D29+D40</f>
        <v>4133</v>
      </c>
      <c r="E48">
        <f t="shared" si="15"/>
        <v>3173</v>
      </c>
      <c r="F48">
        <f>E48-B48</f>
        <v>-3073</v>
      </c>
      <c r="I48">
        <f>I12+I21+I34+I45</f>
        <v>6246</v>
      </c>
      <c r="J48">
        <f t="shared" ref="J48:M48" si="16">J12+J21+J34+J45</f>
        <v>4447</v>
      </c>
      <c r="K48">
        <f t="shared" si="16"/>
        <v>4133</v>
      </c>
      <c r="L48">
        <f t="shared" si="16"/>
        <v>3173</v>
      </c>
      <c r="M48">
        <f t="shared" si="16"/>
        <v>-3073</v>
      </c>
    </row>
    <row r="49" spans="6:17">
      <c r="F49" s="16">
        <f>F48*100/B48</f>
        <v>-49.199487672110152</v>
      </c>
    </row>
    <row r="51" spans="6:17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 t="shared" ref="I52:L56" si="17">I6+I15</f>
        <v>30</v>
      </c>
      <c r="J52" s="8">
        <f t="shared" si="17"/>
        <v>50</v>
      </c>
      <c r="K52" s="8">
        <f t="shared" si="17"/>
        <v>54</v>
      </c>
      <c r="L52" s="8">
        <f t="shared" si="17"/>
        <v>31</v>
      </c>
      <c r="M52" s="13"/>
      <c r="N52" s="5">
        <f>I52*100/B48</f>
        <v>0.48030739673390971</v>
      </c>
      <c r="O52" s="5">
        <f t="shared" ref="O52:Q52" si="18">J52*100/C48</f>
        <v>1.1243534967393749</v>
      </c>
      <c r="P52" s="5">
        <f t="shared" si="18"/>
        <v>1.3065569804016453</v>
      </c>
      <c r="Q52" s="5">
        <f t="shared" si="18"/>
        <v>0.97699338165773719</v>
      </c>
    </row>
    <row r="53" spans="6:17">
      <c r="H53" s="7" t="s">
        <v>79</v>
      </c>
      <c r="I53">
        <f t="shared" si="17"/>
        <v>378</v>
      </c>
      <c r="J53">
        <f t="shared" si="17"/>
        <v>370</v>
      </c>
      <c r="K53">
        <f t="shared" si="17"/>
        <v>252</v>
      </c>
      <c r="L53">
        <f t="shared" si="17"/>
        <v>174</v>
      </c>
      <c r="M53" s="13"/>
      <c r="N53" s="5">
        <f>I53*100/B48</f>
        <v>6.0518731988472618</v>
      </c>
      <c r="O53" s="5">
        <f t="shared" ref="O53:Q53" si="19">J53*100/C48</f>
        <v>8.3202158758713747</v>
      </c>
      <c r="P53" s="5">
        <f t="shared" si="19"/>
        <v>6.0972659085410115</v>
      </c>
      <c r="Q53" s="5">
        <f t="shared" si="19"/>
        <v>5.4837693034982662</v>
      </c>
    </row>
    <row r="54" spans="6:17">
      <c r="H54" s="7" t="s">
        <v>80</v>
      </c>
      <c r="I54">
        <f t="shared" si="17"/>
        <v>757</v>
      </c>
      <c r="J54">
        <f t="shared" si="17"/>
        <v>721</v>
      </c>
      <c r="K54">
        <f t="shared" si="17"/>
        <v>623</v>
      </c>
      <c r="L54">
        <f t="shared" si="17"/>
        <v>331</v>
      </c>
      <c r="M54" s="13"/>
      <c r="N54" s="5">
        <f>I54*100/B48</f>
        <v>12.119756644252321</v>
      </c>
      <c r="O54" s="5">
        <f t="shared" ref="O54:Q54" si="20">J54*100/C48</f>
        <v>16.213177422981786</v>
      </c>
      <c r="P54" s="5">
        <f t="shared" si="20"/>
        <v>15.073796273893056</v>
      </c>
      <c r="Q54" s="5">
        <f t="shared" si="20"/>
        <v>10.431768042861645</v>
      </c>
    </row>
    <row r="55" spans="6:17">
      <c r="H55" s="7" t="s">
        <v>81</v>
      </c>
      <c r="I55">
        <f t="shared" si="17"/>
        <v>1277</v>
      </c>
      <c r="J55">
        <f t="shared" si="17"/>
        <v>1080</v>
      </c>
      <c r="K55">
        <f t="shared" si="17"/>
        <v>712</v>
      </c>
      <c r="L55">
        <f t="shared" si="17"/>
        <v>522</v>
      </c>
      <c r="M55" s="13"/>
      <c r="N55" s="5">
        <f>I55*100/B48</f>
        <v>20.445084854306756</v>
      </c>
      <c r="O55" s="5">
        <f t="shared" ref="O55:Q55" si="21">J55*100/C48</f>
        <v>24.286035529570498</v>
      </c>
      <c r="P55" s="5">
        <f t="shared" si="21"/>
        <v>17.227195741592062</v>
      </c>
      <c r="Q55" s="5">
        <f t="shared" si="21"/>
        <v>16.451307910494801</v>
      </c>
    </row>
    <row r="56" spans="6:17">
      <c r="H56" s="7" t="s">
        <v>82</v>
      </c>
      <c r="I56">
        <f t="shared" si="17"/>
        <v>1345</v>
      </c>
      <c r="J56">
        <f t="shared" si="17"/>
        <v>652</v>
      </c>
      <c r="K56">
        <f t="shared" si="17"/>
        <v>542</v>
      </c>
      <c r="L56">
        <f t="shared" si="17"/>
        <v>581</v>
      </c>
      <c r="M56" s="13"/>
      <c r="N56" s="5">
        <f>I56*100/B48</f>
        <v>21.533781620236951</v>
      </c>
      <c r="O56" s="5">
        <f t="shared" ref="O56:Q56" si="22">J56*100/C48</f>
        <v>14.661569597481448</v>
      </c>
      <c r="P56" s="5">
        <f t="shared" si="22"/>
        <v>13.113960803290588</v>
      </c>
      <c r="Q56" s="5">
        <f t="shared" si="22"/>
        <v>18.310746927198235</v>
      </c>
    </row>
    <row r="57" spans="6:17">
      <c r="H57" s="7" t="s">
        <v>83</v>
      </c>
      <c r="I57">
        <f>I20+I11</f>
        <v>1415</v>
      </c>
      <c r="J57">
        <f>J20+J11</f>
        <v>896</v>
      </c>
      <c r="K57">
        <f>K20+K11</f>
        <v>932</v>
      </c>
      <c r="L57">
        <f>L20+L11</f>
        <v>813</v>
      </c>
      <c r="M57" s="13"/>
      <c r="N57" s="5">
        <f>I57*100/B48</f>
        <v>22.654498879282741</v>
      </c>
      <c r="O57" s="5">
        <f t="shared" ref="O57:Q57" si="23">J57*100/C48</f>
        <v>20.148414661569596</v>
      </c>
      <c r="P57" s="5">
        <f t="shared" si="23"/>
        <v>22.550205661746915</v>
      </c>
      <c r="Q57" s="5">
        <f t="shared" si="23"/>
        <v>25.622439331862591</v>
      </c>
    </row>
    <row r="58" spans="6:17">
      <c r="H58" s="7" t="s">
        <v>84</v>
      </c>
      <c r="I58">
        <f>I12+I21</f>
        <v>5202</v>
      </c>
      <c r="J58">
        <f>J12+J21</f>
        <v>3769</v>
      </c>
      <c r="K58">
        <f>K12+K21</f>
        <v>3115</v>
      </c>
      <c r="L58">
        <f>L12+L21</f>
        <v>2452</v>
      </c>
      <c r="M58" s="13"/>
      <c r="N58" s="5">
        <f>I58*100/B48</f>
        <v>83.285302593659949</v>
      </c>
      <c r="O58" s="5">
        <f t="shared" ref="O58:Q58" si="24">J58*100/C48</f>
        <v>84.753766584214077</v>
      </c>
      <c r="P58" s="5">
        <f t="shared" si="24"/>
        <v>75.368981369465274</v>
      </c>
      <c r="Q58" s="5">
        <f t="shared" si="24"/>
        <v>77.27702489757327</v>
      </c>
    </row>
    <row r="60" spans="6:17">
      <c r="H60" t="s">
        <v>22</v>
      </c>
      <c r="I60">
        <f>SUM(I52:I58)</f>
        <v>10404</v>
      </c>
      <c r="M60" s="5"/>
    </row>
    <row r="67" spans="8:17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 t="shared" ref="I68:L76" si="25">I26+I37</f>
        <v>0</v>
      </c>
      <c r="J68">
        <f t="shared" si="25"/>
        <v>2</v>
      </c>
      <c r="K68">
        <f t="shared" si="25"/>
        <v>0</v>
      </c>
      <c r="L68">
        <f t="shared" si="25"/>
        <v>0</v>
      </c>
      <c r="M68" s="14"/>
      <c r="N68" s="5">
        <f>I68*100/B48</f>
        <v>0</v>
      </c>
      <c r="O68" s="5">
        <f t="shared" ref="O68:Q68" si="26">J68*100/C48</f>
        <v>4.4974139869574992E-2</v>
      </c>
      <c r="P68" s="5">
        <f t="shared" si="26"/>
        <v>0</v>
      </c>
      <c r="Q68" s="5">
        <f t="shared" si="26"/>
        <v>0</v>
      </c>
    </row>
    <row r="69" spans="8:17">
      <c r="H69" s="6" t="s">
        <v>68</v>
      </c>
      <c r="I69">
        <f t="shared" si="25"/>
        <v>6</v>
      </c>
      <c r="J69">
        <f t="shared" si="25"/>
        <v>4</v>
      </c>
      <c r="K69">
        <f t="shared" si="25"/>
        <v>0</v>
      </c>
      <c r="L69">
        <f t="shared" si="25"/>
        <v>0</v>
      </c>
      <c r="M69" s="14"/>
      <c r="N69" s="5">
        <f>I69*100/B48</f>
        <v>9.6061479346781942E-2</v>
      </c>
      <c r="O69" s="5">
        <f t="shared" ref="O69:Q69" si="27">J69*100/C48</f>
        <v>8.9948279739149983E-2</v>
      </c>
      <c r="P69" s="5">
        <f t="shared" si="27"/>
        <v>0</v>
      </c>
      <c r="Q69" s="5">
        <f t="shared" si="27"/>
        <v>0</v>
      </c>
    </row>
    <row r="70" spans="8:17">
      <c r="H70" s="6" t="s">
        <v>69</v>
      </c>
      <c r="I70">
        <f t="shared" si="25"/>
        <v>12</v>
      </c>
      <c r="J70">
        <f t="shared" si="25"/>
        <v>3</v>
      </c>
      <c r="K70">
        <f t="shared" si="25"/>
        <v>0</v>
      </c>
      <c r="L70">
        <f t="shared" si="25"/>
        <v>0</v>
      </c>
      <c r="M70" s="14"/>
      <c r="N70" s="5">
        <f>I70*100/B48</f>
        <v>0.19212295869356388</v>
      </c>
      <c r="O70" s="5">
        <f t="shared" ref="O70:Q70" si="28">J70*100/C48</f>
        <v>6.7461209804362487E-2</v>
      </c>
      <c r="P70" s="5">
        <f t="shared" si="28"/>
        <v>0</v>
      </c>
      <c r="Q70" s="5">
        <f t="shared" si="28"/>
        <v>0</v>
      </c>
    </row>
    <row r="71" spans="8:17">
      <c r="H71" s="6" t="s">
        <v>70</v>
      </c>
      <c r="I71">
        <f t="shared" si="25"/>
        <v>3</v>
      </c>
      <c r="J71">
        <f t="shared" si="25"/>
        <v>5</v>
      </c>
      <c r="K71">
        <f t="shared" si="25"/>
        <v>0</v>
      </c>
      <c r="L71">
        <f t="shared" si="25"/>
        <v>0</v>
      </c>
      <c r="M71" s="14"/>
      <c r="N71" s="5">
        <f>I71*100/B48</f>
        <v>4.8030739673390971E-2</v>
      </c>
      <c r="O71" s="5">
        <f t="shared" ref="O71:Q71" si="29">J71*100/C48</f>
        <v>0.11243534967393748</v>
      </c>
      <c r="P71" s="5">
        <f t="shared" si="29"/>
        <v>0</v>
      </c>
      <c r="Q71" s="5">
        <f t="shared" si="29"/>
        <v>0</v>
      </c>
    </row>
    <row r="72" spans="8:17">
      <c r="H72" s="6" t="s">
        <v>71</v>
      </c>
      <c r="I72">
        <f t="shared" si="25"/>
        <v>25</v>
      </c>
      <c r="J72">
        <f t="shared" si="25"/>
        <v>6</v>
      </c>
      <c r="K72">
        <f t="shared" si="25"/>
        <v>0</v>
      </c>
      <c r="L72">
        <f t="shared" si="25"/>
        <v>0</v>
      </c>
      <c r="M72" s="14"/>
      <c r="N72" s="5">
        <f>I72*100/B48</f>
        <v>0.40025616394492475</v>
      </c>
      <c r="O72" s="5">
        <f t="shared" ref="O72:Q72" si="30">J72*100/C48</f>
        <v>0.13492241960872497</v>
      </c>
      <c r="P72" s="5">
        <f t="shared" si="30"/>
        <v>0</v>
      </c>
      <c r="Q72" s="5">
        <f t="shared" si="30"/>
        <v>0</v>
      </c>
    </row>
    <row r="73" spans="8:17">
      <c r="H73" s="6" t="s">
        <v>72</v>
      </c>
      <c r="I73">
        <f t="shared" si="25"/>
        <v>11</v>
      </c>
      <c r="J73">
        <f t="shared" si="25"/>
        <v>9</v>
      </c>
      <c r="K73">
        <f t="shared" si="25"/>
        <v>0</v>
      </c>
      <c r="L73">
        <f t="shared" si="25"/>
        <v>0</v>
      </c>
      <c r="M73" s="14"/>
      <c r="N73" s="5">
        <f>I73*100/B48</f>
        <v>0.1761127121357669</v>
      </c>
      <c r="O73" s="5">
        <f t="shared" ref="O73:Q73" si="31">J73*100/C48</f>
        <v>0.20238362941308746</v>
      </c>
      <c r="P73" s="5">
        <f t="shared" si="31"/>
        <v>0</v>
      </c>
      <c r="Q73" s="5">
        <f t="shared" si="31"/>
        <v>0</v>
      </c>
    </row>
    <row r="74" spans="8:17">
      <c r="H74" s="6" t="s">
        <v>73</v>
      </c>
      <c r="I74">
        <f t="shared" si="25"/>
        <v>29</v>
      </c>
      <c r="J74">
        <f t="shared" si="25"/>
        <v>22</v>
      </c>
      <c r="K74">
        <f t="shared" si="25"/>
        <v>0</v>
      </c>
      <c r="L74">
        <f t="shared" si="25"/>
        <v>0</v>
      </c>
      <c r="M74" s="14"/>
      <c r="N74" s="5">
        <f>I74*100/B48</f>
        <v>0.46429715017611273</v>
      </c>
      <c r="O74" s="5">
        <f t="shared" ref="O74:Q74" si="32">J74*100/C48</f>
        <v>0.49471553856532496</v>
      </c>
      <c r="P74" s="5">
        <f t="shared" si="32"/>
        <v>0</v>
      </c>
      <c r="Q74" s="5">
        <f t="shared" si="32"/>
        <v>0</v>
      </c>
    </row>
    <row r="75" spans="8:17">
      <c r="H75" s="6" t="s">
        <v>74</v>
      </c>
      <c r="I75">
        <f t="shared" si="25"/>
        <v>958</v>
      </c>
      <c r="J75">
        <f t="shared" si="25"/>
        <v>627</v>
      </c>
      <c r="K75">
        <f t="shared" si="25"/>
        <v>1018</v>
      </c>
      <c r="L75">
        <f t="shared" si="25"/>
        <v>721</v>
      </c>
      <c r="M75" s="14"/>
      <c r="N75" s="5">
        <f>I75*100/B48</f>
        <v>15.337816202369517</v>
      </c>
      <c r="O75" s="5">
        <f t="shared" ref="O75:Q75" si="33">J75*100/C48</f>
        <v>14.09939284911176</v>
      </c>
      <c r="P75" s="5">
        <f t="shared" si="33"/>
        <v>24.631018630534722</v>
      </c>
      <c r="Q75" s="5">
        <f t="shared" si="33"/>
        <v>22.722975102426727</v>
      </c>
    </row>
    <row r="76" spans="8:17">
      <c r="H76" s="6" t="s">
        <v>75</v>
      </c>
      <c r="I76">
        <f t="shared" si="25"/>
        <v>1044</v>
      </c>
      <c r="J76">
        <f t="shared" si="25"/>
        <v>678</v>
      </c>
      <c r="K76">
        <f t="shared" si="25"/>
        <v>1018</v>
      </c>
      <c r="L76">
        <f t="shared" si="25"/>
        <v>721</v>
      </c>
      <c r="M76" s="14"/>
      <c r="N76" s="5">
        <f>I76*100/B48</f>
        <v>16.714697406340058</v>
      </c>
      <c r="O76" s="5">
        <f t="shared" ref="O76:Q76" si="34">J76*100/C48</f>
        <v>15.246233415785923</v>
      </c>
      <c r="P76" s="5">
        <f t="shared" si="34"/>
        <v>24.631018630534722</v>
      </c>
      <c r="Q76" s="5">
        <f t="shared" si="34"/>
        <v>22.722975102426727</v>
      </c>
    </row>
  </sheetData>
  <mergeCells count="4">
    <mergeCell ref="A1:F1"/>
    <mergeCell ref="H1:M1"/>
    <mergeCell ref="M51:M58"/>
    <mergeCell ref="M67:M76"/>
  </mergeCells>
  <conditionalFormatting sqref="C9">
    <cfRule type="cellIs" dxfId="1218" priority="69" operator="greaterThan">
      <formula>$B$9</formula>
    </cfRule>
    <cfRule type="cellIs" dxfId="1217" priority="68" operator="lessThan">
      <formula>$B$9</formula>
    </cfRule>
  </conditionalFormatting>
  <conditionalFormatting sqref="C18">
    <cfRule type="cellIs" dxfId="1216" priority="62" operator="lessThan">
      <formula>$B$9</formula>
    </cfRule>
    <cfRule type="cellIs" dxfId="1215" priority="61" operator="greaterThan">
      <formula>$B$18</formula>
    </cfRule>
    <cfRule type="cellIs" dxfId="1214" priority="60" operator="lessThan">
      <formula>$B$18</formula>
    </cfRule>
    <cfRule type="cellIs" dxfId="1213" priority="63" operator="greaterThan">
      <formula>$B$9</formula>
    </cfRule>
  </conditionalFormatting>
  <conditionalFormatting sqref="C29">
    <cfRule type="cellIs" dxfId="1212" priority="53" operator="greaterThan">
      <formula>$B$29</formula>
    </cfRule>
    <cfRule type="cellIs" dxfId="1211" priority="52" operator="lessThan">
      <formula>$B$29</formula>
    </cfRule>
  </conditionalFormatting>
  <conditionalFormatting sqref="C40">
    <cfRule type="cellIs" dxfId="1210" priority="47" operator="greaterThan">
      <formula>$B$40</formula>
    </cfRule>
    <cfRule type="cellIs" dxfId="1209" priority="46" operator="lessThan">
      <formula>$B$40</formula>
    </cfRule>
  </conditionalFormatting>
  <conditionalFormatting sqref="C42">
    <cfRule type="cellIs" dxfId="1208" priority="5" operator="lessThan">
      <formula>$B$42</formula>
    </cfRule>
    <cfRule type="cellIs" dxfId="1207" priority="6" operator="greaterThan">
      <formula>$B$42</formula>
    </cfRule>
  </conditionalFormatting>
  <conditionalFormatting sqref="C48">
    <cfRule type="cellIs" dxfId="1206" priority="31" operator="lessThan">
      <formula>$B$48</formula>
    </cfRule>
    <cfRule type="cellIs" dxfId="1205" priority="32" operator="greaterThan">
      <formula>$B$48</formula>
    </cfRule>
  </conditionalFormatting>
  <conditionalFormatting sqref="C20:F20">
    <cfRule type="cellIs" dxfId="1204" priority="10" operator="greaterThan">
      <formula>$B$20</formula>
    </cfRule>
  </conditionalFormatting>
  <conditionalFormatting sqref="D9">
    <cfRule type="cellIs" dxfId="1203" priority="67" operator="greaterThan">
      <formula>$C$9</formula>
    </cfRule>
    <cfRule type="cellIs" dxfId="1202" priority="66" operator="lessThan">
      <formula>$C$9</formula>
    </cfRule>
  </conditionalFormatting>
  <conditionalFormatting sqref="D18">
    <cfRule type="cellIs" dxfId="1201" priority="41" operator="greaterThan">
      <formula>$C$18</formula>
    </cfRule>
    <cfRule type="cellIs" dxfId="1200" priority="40" operator="lessThan">
      <formula>$C$18</formula>
    </cfRule>
  </conditionalFormatting>
  <conditionalFormatting sqref="D29">
    <cfRule type="cellIs" dxfId="1199" priority="51" operator="greaterThan">
      <formula>$C$29</formula>
    </cfRule>
    <cfRule type="cellIs" dxfId="1198" priority="50" operator="lessThan">
      <formula>$C$29</formula>
    </cfRule>
  </conditionalFormatting>
  <conditionalFormatting sqref="D40">
    <cfRule type="cellIs" dxfId="1197" priority="45" operator="greaterThan">
      <formula>$C$40</formula>
    </cfRule>
    <cfRule type="cellIs" dxfId="1196" priority="44" operator="lessThan">
      <formula>$C$40</formula>
    </cfRule>
  </conditionalFormatting>
  <conditionalFormatting sqref="D42">
    <cfRule type="cellIs" dxfId="1195" priority="3" operator="lessThan">
      <formula>$C$42</formula>
    </cfRule>
    <cfRule type="cellIs" dxfId="1194" priority="4" operator="greaterThan">
      <formula>$C$42</formula>
    </cfRule>
  </conditionalFormatting>
  <conditionalFormatting sqref="D48">
    <cfRule type="cellIs" dxfId="1193" priority="29" operator="lessThan">
      <formula>$C$48</formula>
    </cfRule>
    <cfRule type="cellIs" dxfId="1192" priority="30" operator="greaterThan">
      <formula>$C$48</formula>
    </cfRule>
  </conditionalFormatting>
  <conditionalFormatting sqref="E9">
    <cfRule type="cellIs" dxfId="1191" priority="65" operator="greaterThan">
      <formula>$D$9</formula>
    </cfRule>
    <cfRule type="cellIs" dxfId="1190" priority="64" operator="lessThan">
      <formula>$D$9</formula>
    </cfRule>
  </conditionalFormatting>
  <conditionalFormatting sqref="E18">
    <cfRule type="cellIs" dxfId="1189" priority="39" operator="greaterThan">
      <formula>$D$18</formula>
    </cfRule>
    <cfRule type="cellIs" dxfId="1188" priority="38" operator="lessThan">
      <formula>$D$18</formula>
    </cfRule>
  </conditionalFormatting>
  <conditionalFormatting sqref="E29">
    <cfRule type="cellIs" dxfId="1187" priority="48" operator="lessThan">
      <formula>$D$29</formula>
    </cfRule>
    <cfRule type="cellIs" dxfId="1186" priority="49" operator="greaterThan">
      <formula>$D$29</formula>
    </cfRule>
  </conditionalFormatting>
  <conditionalFormatting sqref="E40">
    <cfRule type="cellIs" dxfId="1185" priority="42" operator="lessThan">
      <formula>$D$40</formula>
    </cfRule>
    <cfRule type="cellIs" dxfId="1184" priority="43" operator="greaterThan">
      <formula>$D$40</formula>
    </cfRule>
  </conditionalFormatting>
  <conditionalFormatting sqref="E42">
    <cfRule type="cellIs" dxfId="1183" priority="2" operator="greaterThan">
      <formula>$D$42</formula>
    </cfRule>
    <cfRule type="cellIs" dxfId="1182" priority="1" operator="lessThan">
      <formula>$D$42</formula>
    </cfRule>
  </conditionalFormatting>
  <conditionalFormatting sqref="E48">
    <cfRule type="cellIs" dxfId="1181" priority="28" operator="greaterThan">
      <formula>$D$48</formula>
    </cfRule>
    <cfRule type="cellIs" dxfId="1180" priority="27" operator="lessThan">
      <formula>$D$48</formula>
    </cfRule>
  </conditionalFormatting>
  <conditionalFormatting sqref="F5:F9">
    <cfRule type="cellIs" dxfId="1179" priority="26" operator="lessThan">
      <formula>0</formula>
    </cfRule>
    <cfRule type="cellIs" dxfId="1178" priority="25" operator="greaterThan">
      <formula>0</formula>
    </cfRule>
  </conditionalFormatting>
  <conditionalFormatting sqref="F6:F9">
    <cfRule type="cellIs" dxfId="1177" priority="24" operator="lessThan">
      <formula>0</formula>
    </cfRule>
  </conditionalFormatting>
  <conditionalFormatting sqref="F14:F18">
    <cfRule type="cellIs" dxfId="1176" priority="23" operator="lessThan">
      <formula>0</formula>
    </cfRule>
    <cfRule type="cellIs" dxfId="1175" priority="22" operator="greaterThan">
      <formula>0</formula>
    </cfRule>
  </conditionalFormatting>
  <conditionalFormatting sqref="F15:F18">
    <cfRule type="cellIs" dxfId="1174" priority="21" operator="lessThan">
      <formula>0</formula>
    </cfRule>
  </conditionalFormatting>
  <conditionalFormatting sqref="F25:F29">
    <cfRule type="cellIs" dxfId="1173" priority="20" operator="lessThan">
      <formula>0</formula>
    </cfRule>
    <cfRule type="cellIs" dxfId="1172" priority="19" operator="greaterThan">
      <formula>0</formula>
    </cfRule>
  </conditionalFormatting>
  <conditionalFormatting sqref="F26:F29">
    <cfRule type="cellIs" dxfId="1171" priority="18" operator="lessThan">
      <formula>0</formula>
    </cfRule>
  </conditionalFormatting>
  <conditionalFormatting sqref="F36:F40">
    <cfRule type="cellIs" dxfId="1170" priority="17" operator="lessThan">
      <formula>0</formula>
    </cfRule>
    <cfRule type="cellIs" dxfId="1169" priority="16" operator="greaterThan">
      <formula>0</formula>
    </cfRule>
  </conditionalFormatting>
  <conditionalFormatting sqref="F37:F40">
    <cfRule type="cellIs" dxfId="1168" priority="15" operator="lessThan">
      <formula>0</formula>
    </cfRule>
  </conditionalFormatting>
  <conditionalFormatting sqref="F42">
    <cfRule type="cellIs" dxfId="1167" priority="7" operator="lessThan">
      <formula>0</formula>
    </cfRule>
    <cfRule type="cellIs" dxfId="1166" priority="9" operator="lessThan">
      <formula>0</formula>
    </cfRule>
    <cfRule type="cellIs" dxfId="1165" priority="8" operator="greaterThan">
      <formula>0</formula>
    </cfRule>
  </conditionalFormatting>
  <conditionalFormatting sqref="F48">
    <cfRule type="cellIs" dxfId="1164" priority="34" operator="lessThan">
      <formula>0</formula>
    </cfRule>
  </conditionalFormatting>
  <conditionalFormatting sqref="F48 F50:F52">
    <cfRule type="cellIs" dxfId="1163" priority="33" operator="greaterThan">
      <formula>0</formula>
    </cfRule>
  </conditionalFormatting>
  <conditionalFormatting sqref="F50:F52">
    <cfRule type="cellIs" dxfId="1162" priority="73" operator="lessThan">
      <formula>0</formula>
    </cfRule>
  </conditionalFormatting>
  <conditionalFormatting sqref="M5:M21">
    <cfRule type="cellIs" dxfId="1161" priority="13" operator="lessThan">
      <formula>0</formula>
    </cfRule>
    <cfRule type="cellIs" dxfId="1160" priority="14" operator="greaterThan">
      <formula>0</formula>
    </cfRule>
  </conditionalFormatting>
  <conditionalFormatting sqref="M25:M34 M36:M45">
    <cfRule type="cellIs" dxfId="1159" priority="11" operator="lessThan">
      <formula>0</formula>
    </cfRule>
    <cfRule type="cellIs" dxfId="1158" priority="12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DB3-D400-4D46-9230-EED340DBEAE6}">
  <dimension ref="A1:Q78"/>
  <sheetViews>
    <sheetView topLeftCell="A37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97</v>
      </c>
      <c r="B1" s="12"/>
      <c r="C1" s="12"/>
      <c r="D1" s="12"/>
      <c r="E1" s="12"/>
      <c r="F1" s="12"/>
      <c r="H1" s="12" t="s">
        <v>98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0</v>
      </c>
      <c r="C6">
        <v>0</v>
      </c>
      <c r="D6">
        <v>0</v>
      </c>
      <c r="E6">
        <v>0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122</v>
      </c>
      <c r="C7">
        <v>62</v>
      </c>
      <c r="D7">
        <v>12</v>
      </c>
      <c r="E7">
        <v>9</v>
      </c>
      <c r="F7">
        <f t="shared" si="0"/>
        <v>-113</v>
      </c>
      <c r="H7" t="s">
        <v>21</v>
      </c>
      <c r="M7">
        <f t="shared" si="1"/>
        <v>0</v>
      </c>
    </row>
    <row r="8" spans="1:13">
      <c r="A8" t="s">
        <v>6</v>
      </c>
      <c r="B8">
        <v>347</v>
      </c>
      <c r="C8">
        <v>359</v>
      </c>
      <c r="D8">
        <v>466</v>
      </c>
      <c r="E8">
        <v>188</v>
      </c>
      <c r="F8">
        <f t="shared" si="0"/>
        <v>-159</v>
      </c>
      <c r="H8" t="s">
        <v>23</v>
      </c>
      <c r="I8">
        <v>7</v>
      </c>
      <c r="M8">
        <f t="shared" si="1"/>
        <v>-7</v>
      </c>
    </row>
    <row r="9" spans="1:13">
      <c r="A9" t="s">
        <v>22</v>
      </c>
      <c r="B9">
        <f>SUM(B5:B8)</f>
        <v>469</v>
      </c>
      <c r="C9">
        <f>SUM(C5:C8)</f>
        <v>421</v>
      </c>
      <c r="D9">
        <f>SUM(D5:D8)</f>
        <v>478</v>
      </c>
      <c r="E9">
        <f>SUM(E5:E8)</f>
        <v>197</v>
      </c>
      <c r="F9">
        <f t="shared" si="0"/>
        <v>-272</v>
      </c>
      <c r="H9" t="s">
        <v>24</v>
      </c>
      <c r="I9">
        <v>54</v>
      </c>
      <c r="J9">
        <v>27</v>
      </c>
      <c r="K9">
        <v>33</v>
      </c>
      <c r="L9">
        <v>12</v>
      </c>
      <c r="M9">
        <f t="shared" si="1"/>
        <v>-42</v>
      </c>
    </row>
    <row r="10" spans="1:13">
      <c r="H10" t="s">
        <v>25</v>
      </c>
      <c r="I10">
        <v>105</v>
      </c>
      <c r="J10">
        <v>71</v>
      </c>
      <c r="K10">
        <v>47</v>
      </c>
      <c r="L10">
        <v>27</v>
      </c>
      <c r="M10">
        <f t="shared" si="1"/>
        <v>-78</v>
      </c>
    </row>
    <row r="11" spans="1:13">
      <c r="H11" t="s">
        <v>26</v>
      </c>
      <c r="I11">
        <v>303</v>
      </c>
      <c r="J11">
        <v>323</v>
      </c>
      <c r="K11">
        <v>398</v>
      </c>
      <c r="L11">
        <v>158</v>
      </c>
      <c r="M11">
        <f t="shared" si="1"/>
        <v>-145</v>
      </c>
    </row>
    <row r="12" spans="1:13">
      <c r="H12" t="s">
        <v>22</v>
      </c>
      <c r="I12">
        <f>SUM(I5:I11)</f>
        <v>469</v>
      </c>
      <c r="J12">
        <f t="shared" ref="J12:L12" si="2">SUM(J5:J11)</f>
        <v>421</v>
      </c>
      <c r="K12">
        <f t="shared" si="2"/>
        <v>478</v>
      </c>
      <c r="L12">
        <f t="shared" si="2"/>
        <v>197</v>
      </c>
      <c r="M12">
        <f t="shared" si="1"/>
        <v>-272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>E15-B15</f>
        <v>0</v>
      </c>
      <c r="H15" t="s">
        <v>28</v>
      </c>
      <c r="M15">
        <f t="shared" ref="M15:M21" si="3">L15-I15</f>
        <v>0</v>
      </c>
    </row>
    <row r="16" spans="1:13">
      <c r="A16" t="s">
        <v>9</v>
      </c>
      <c r="B16">
        <v>102</v>
      </c>
      <c r="C16">
        <v>4</v>
      </c>
      <c r="D16">
        <v>6</v>
      </c>
      <c r="E16">
        <v>20</v>
      </c>
      <c r="F16">
        <f t="shared" ref="F16:F17" si="4">E16-B16</f>
        <v>-82</v>
      </c>
      <c r="H16" t="s">
        <v>29</v>
      </c>
      <c r="M16">
        <f t="shared" si="3"/>
        <v>0</v>
      </c>
    </row>
    <row r="17" spans="1:13">
      <c r="A17" t="s">
        <v>10</v>
      </c>
      <c r="B17">
        <v>298</v>
      </c>
      <c r="C17">
        <v>214</v>
      </c>
      <c r="D17">
        <v>219</v>
      </c>
      <c r="E17">
        <v>130</v>
      </c>
      <c r="F17">
        <f t="shared" si="4"/>
        <v>-168</v>
      </c>
      <c r="H17" t="s">
        <v>30</v>
      </c>
      <c r="I17">
        <v>16</v>
      </c>
      <c r="J17">
        <v>1</v>
      </c>
      <c r="M17">
        <f t="shared" si="3"/>
        <v>-16</v>
      </c>
    </row>
    <row r="18" spans="1:13">
      <c r="A18" t="s">
        <v>22</v>
      </c>
      <c r="B18">
        <f>SUM(B14:B17)</f>
        <v>400</v>
      </c>
      <c r="C18">
        <f t="shared" ref="C18:F18" si="5">SUM(C14:C17)</f>
        <v>218</v>
      </c>
      <c r="D18" s="4">
        <f t="shared" si="5"/>
        <v>225</v>
      </c>
      <c r="E18" s="4">
        <f t="shared" si="5"/>
        <v>150</v>
      </c>
      <c r="F18" s="4">
        <f t="shared" si="5"/>
        <v>-250</v>
      </c>
      <c r="H18" t="s">
        <v>31</v>
      </c>
      <c r="I18">
        <v>49</v>
      </c>
      <c r="J18">
        <v>1</v>
      </c>
      <c r="K18">
        <v>1</v>
      </c>
      <c r="L18">
        <v>15</v>
      </c>
      <c r="M18">
        <f t="shared" si="3"/>
        <v>-34</v>
      </c>
    </row>
    <row r="19" spans="1:13">
      <c r="H19" t="s">
        <v>32</v>
      </c>
      <c r="I19">
        <v>71</v>
      </c>
      <c r="J19">
        <v>26</v>
      </c>
      <c r="K19">
        <v>21</v>
      </c>
      <c r="L19">
        <v>25</v>
      </c>
      <c r="M19">
        <f t="shared" si="3"/>
        <v>-46</v>
      </c>
    </row>
    <row r="20" spans="1:13">
      <c r="A20" t="s">
        <v>85</v>
      </c>
      <c r="B20">
        <f>B9+B18</f>
        <v>869</v>
      </c>
      <c r="C20">
        <f t="shared" ref="C20:F20" si="6">C9+C18</f>
        <v>639</v>
      </c>
      <c r="D20">
        <f t="shared" si="6"/>
        <v>703</v>
      </c>
      <c r="E20">
        <f t="shared" si="6"/>
        <v>347</v>
      </c>
      <c r="F20">
        <f t="shared" si="6"/>
        <v>-522</v>
      </c>
      <c r="H20" t="s">
        <v>33</v>
      </c>
      <c r="I20">
        <v>264</v>
      </c>
      <c r="J20">
        <v>190</v>
      </c>
      <c r="K20">
        <v>203</v>
      </c>
      <c r="L20">
        <v>110</v>
      </c>
      <c r="M20">
        <f t="shared" si="3"/>
        <v>-154</v>
      </c>
    </row>
    <row r="21" spans="1:13">
      <c r="F21" s="16">
        <f>F20*100/B20</f>
        <v>-60.069044879171464</v>
      </c>
      <c r="H21" t="s">
        <v>22</v>
      </c>
      <c r="I21">
        <f>SUM(I14:I20)</f>
        <v>400</v>
      </c>
      <c r="J21">
        <f t="shared" ref="J21:L21" si="7">SUM(J14:J20)</f>
        <v>218</v>
      </c>
      <c r="K21">
        <f t="shared" si="7"/>
        <v>225</v>
      </c>
      <c r="L21">
        <f t="shared" si="7"/>
        <v>150</v>
      </c>
      <c r="M21">
        <f t="shared" si="3"/>
        <v>-250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184</v>
      </c>
      <c r="C27">
        <v>275</v>
      </c>
      <c r="D27">
        <v>261</v>
      </c>
      <c r="E27">
        <v>81</v>
      </c>
      <c r="F27">
        <f t="shared" si="8"/>
        <v>-103</v>
      </c>
      <c r="H27" t="s">
        <v>36</v>
      </c>
      <c r="M27">
        <f t="shared" si="9"/>
        <v>0</v>
      </c>
    </row>
    <row r="28" spans="1:13">
      <c r="A28" t="s">
        <v>14</v>
      </c>
      <c r="B28">
        <v>345</v>
      </c>
      <c r="C28">
        <v>246</v>
      </c>
      <c r="D28">
        <v>236</v>
      </c>
      <c r="E28">
        <v>162</v>
      </c>
      <c r="F28">
        <f t="shared" si="8"/>
        <v>-183</v>
      </c>
      <c r="H28" t="s">
        <v>37</v>
      </c>
      <c r="M28">
        <f t="shared" si="9"/>
        <v>0</v>
      </c>
    </row>
    <row r="29" spans="1:13">
      <c r="A29" t="s">
        <v>22</v>
      </c>
      <c r="B29">
        <f>SUM(B25:B28)</f>
        <v>529</v>
      </c>
      <c r="C29">
        <f>SUM(C25:C28)</f>
        <v>521</v>
      </c>
      <c r="D29">
        <f>SUM(D25:D28)</f>
        <v>497</v>
      </c>
      <c r="E29">
        <f>SUM(E25:E28)</f>
        <v>243</v>
      </c>
      <c r="F29" s="4">
        <f>SUM(F25:F28)</f>
        <v>-286</v>
      </c>
      <c r="H29" t="s">
        <v>38</v>
      </c>
      <c r="M29">
        <f t="shared" si="9"/>
        <v>0</v>
      </c>
    </row>
    <row r="30" spans="1:13">
      <c r="H30" t="s">
        <v>39</v>
      </c>
      <c r="I30">
        <v>4</v>
      </c>
      <c r="M30">
        <f t="shared" si="9"/>
        <v>-4</v>
      </c>
    </row>
    <row r="31" spans="1:13">
      <c r="H31" t="s">
        <v>40</v>
      </c>
      <c r="I31">
        <v>9</v>
      </c>
      <c r="M31">
        <f t="shared" si="9"/>
        <v>-9</v>
      </c>
    </row>
    <row r="32" spans="1:13">
      <c r="H32" t="s">
        <v>41</v>
      </c>
      <c r="I32">
        <v>31</v>
      </c>
      <c r="M32">
        <f t="shared" si="9"/>
        <v>-31</v>
      </c>
    </row>
    <row r="33" spans="1:13">
      <c r="H33" t="s">
        <v>42</v>
      </c>
      <c r="I33">
        <v>485</v>
      </c>
      <c r="J33">
        <v>521</v>
      </c>
      <c r="K33">
        <v>497</v>
      </c>
      <c r="L33">
        <v>243</v>
      </c>
      <c r="M33">
        <f t="shared" si="9"/>
        <v>-242</v>
      </c>
    </row>
    <row r="34" spans="1:13">
      <c r="H34" t="s">
        <v>22</v>
      </c>
      <c r="I34">
        <f>SUM(I25:I33)</f>
        <v>529</v>
      </c>
      <c r="J34">
        <f t="shared" ref="J34:L34" si="10">SUM(J25:J33)</f>
        <v>521</v>
      </c>
      <c r="K34">
        <f t="shared" si="10"/>
        <v>497</v>
      </c>
      <c r="L34">
        <f t="shared" si="10"/>
        <v>243</v>
      </c>
      <c r="M34">
        <f t="shared" si="9"/>
        <v>-286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65</v>
      </c>
      <c r="C38">
        <v>130</v>
      </c>
      <c r="D38">
        <v>109</v>
      </c>
      <c r="E38">
        <v>69</v>
      </c>
      <c r="F38">
        <f t="shared" si="11"/>
        <v>4</v>
      </c>
      <c r="H38" t="s">
        <v>45</v>
      </c>
      <c r="I38">
        <v>4</v>
      </c>
      <c r="M38">
        <f t="shared" si="12"/>
        <v>-4</v>
      </c>
    </row>
    <row r="39" spans="1:13">
      <c r="A39" t="s">
        <v>18</v>
      </c>
      <c r="B39">
        <v>209</v>
      </c>
      <c r="C39">
        <v>180</v>
      </c>
      <c r="D39">
        <v>151</v>
      </c>
      <c r="E39">
        <v>111</v>
      </c>
      <c r="F39">
        <f t="shared" si="11"/>
        <v>-98</v>
      </c>
      <c r="H39" t="s">
        <v>46</v>
      </c>
      <c r="I39">
        <v>7</v>
      </c>
      <c r="M39">
        <f t="shared" si="12"/>
        <v>-7</v>
      </c>
    </row>
    <row r="40" spans="1:13">
      <c r="A40" t="s">
        <v>22</v>
      </c>
      <c r="B40">
        <f>SUM(B36:B39)</f>
        <v>274</v>
      </c>
      <c r="C40">
        <f>SUM(C36:C39)</f>
        <v>310</v>
      </c>
      <c r="D40">
        <f>SUM(D36:D39)</f>
        <v>260</v>
      </c>
      <c r="E40">
        <f>SUM(E36:E39)</f>
        <v>180</v>
      </c>
      <c r="F40" s="4">
        <f>SUM(F36:F39)</f>
        <v>-94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803</v>
      </c>
      <c r="C42">
        <f t="shared" ref="C42:E42" si="13">C29+C40</f>
        <v>831</v>
      </c>
      <c r="D42">
        <f t="shared" si="13"/>
        <v>757</v>
      </c>
      <c r="E42">
        <f t="shared" si="13"/>
        <v>423</v>
      </c>
      <c r="F42" s="4">
        <f>E42-B42</f>
        <v>-380</v>
      </c>
      <c r="H42" t="s">
        <v>49</v>
      </c>
      <c r="I42">
        <v>19</v>
      </c>
      <c r="M42">
        <f t="shared" si="12"/>
        <v>-19</v>
      </c>
    </row>
    <row r="43" spans="1:13">
      <c r="F43" s="16">
        <f>F42*100/B42</f>
        <v>-47.322540473225402</v>
      </c>
      <c r="H43" t="s">
        <v>50</v>
      </c>
      <c r="M43">
        <f t="shared" si="12"/>
        <v>0</v>
      </c>
    </row>
    <row r="44" spans="1:13">
      <c r="H44" t="s">
        <v>51</v>
      </c>
      <c r="I44">
        <v>244</v>
      </c>
      <c r="J44">
        <v>310</v>
      </c>
      <c r="K44">
        <v>260</v>
      </c>
      <c r="L44">
        <v>180</v>
      </c>
      <c r="M44">
        <f t="shared" si="12"/>
        <v>-64</v>
      </c>
    </row>
    <row r="45" spans="1:13">
      <c r="H45" t="s">
        <v>22</v>
      </c>
      <c r="I45">
        <f>SUM(I36:I44)</f>
        <v>274</v>
      </c>
      <c r="J45">
        <f>SUM(J36:J44)</f>
        <v>310</v>
      </c>
      <c r="K45">
        <f t="shared" ref="K45:L45" si="14">SUM(K36:K44)</f>
        <v>260</v>
      </c>
      <c r="L45">
        <f t="shared" si="14"/>
        <v>180</v>
      </c>
      <c r="M45">
        <f t="shared" si="12"/>
        <v>-94</v>
      </c>
    </row>
    <row r="48" spans="1:13">
      <c r="A48" t="s">
        <v>52</v>
      </c>
      <c r="B48">
        <f>B9+B18+B29+B40</f>
        <v>1672</v>
      </c>
      <c r="C48">
        <f t="shared" ref="C48:E48" si="15">C9+C18+C29+C40</f>
        <v>1470</v>
      </c>
      <c r="D48">
        <f t="shared" si="15"/>
        <v>1460</v>
      </c>
      <c r="E48">
        <f t="shared" si="15"/>
        <v>770</v>
      </c>
      <c r="F48">
        <f>E48-B48</f>
        <v>-902</v>
      </c>
      <c r="I48">
        <f>I12+I21+I34+I45</f>
        <v>1672</v>
      </c>
      <c r="J48">
        <f t="shared" ref="J48:M48" si="16">J12+J21+J34+J45</f>
        <v>1470</v>
      </c>
      <c r="K48">
        <f t="shared" si="16"/>
        <v>1460</v>
      </c>
      <c r="L48">
        <f t="shared" si="16"/>
        <v>770</v>
      </c>
      <c r="M48">
        <f t="shared" si="16"/>
        <v>-902</v>
      </c>
    </row>
    <row r="49" spans="6:17">
      <c r="F49" s="16">
        <f>F48*100/B48</f>
        <v>-53.94736842105263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6:17">
      <c r="H55" s="7" t="s">
        <v>81</v>
      </c>
      <c r="I55" s="8">
        <f>I8+I17</f>
        <v>23</v>
      </c>
      <c r="J55" s="8">
        <f t="shared" si="19"/>
        <v>1</v>
      </c>
      <c r="K55" s="8">
        <f t="shared" si="19"/>
        <v>0</v>
      </c>
      <c r="L55" s="8">
        <f t="shared" si="19"/>
        <v>0</v>
      </c>
      <c r="M55" s="13"/>
      <c r="N55" s="5">
        <f>I55*100/B48</f>
        <v>1.3755980861244019</v>
      </c>
      <c r="O55" s="5">
        <f t="shared" ref="O55:Q55" si="22">J55*100/C48</f>
        <v>6.8027210884353748E-2</v>
      </c>
      <c r="P55" s="5">
        <f t="shared" si="22"/>
        <v>0</v>
      </c>
      <c r="Q55" s="5">
        <f t="shared" si="22"/>
        <v>0</v>
      </c>
    </row>
    <row r="56" spans="6:17">
      <c r="H56" s="7" t="s">
        <v>82</v>
      </c>
      <c r="I56" s="8">
        <f t="shared" si="19"/>
        <v>103</v>
      </c>
      <c r="J56" s="8">
        <f t="shared" si="19"/>
        <v>28</v>
      </c>
      <c r="K56" s="8">
        <f t="shared" si="19"/>
        <v>34</v>
      </c>
      <c r="L56" s="8">
        <f t="shared" si="19"/>
        <v>27</v>
      </c>
      <c r="M56" s="13"/>
      <c r="N56" s="5">
        <f>I56*100/B48</f>
        <v>6.160287081339713</v>
      </c>
      <c r="O56" s="5">
        <f t="shared" ref="O56:Q56" si="23">J56*100/C48</f>
        <v>1.9047619047619047</v>
      </c>
      <c r="P56" s="5">
        <f t="shared" si="23"/>
        <v>2.3287671232876712</v>
      </c>
      <c r="Q56" s="5">
        <f t="shared" si="23"/>
        <v>3.5064935064935066</v>
      </c>
    </row>
    <row r="57" spans="6:17">
      <c r="H57" s="7" t="s">
        <v>83</v>
      </c>
      <c r="I57" s="8">
        <f t="shared" si="19"/>
        <v>176</v>
      </c>
      <c r="J57" s="8">
        <f t="shared" si="19"/>
        <v>97</v>
      </c>
      <c r="K57" s="8">
        <f t="shared" si="19"/>
        <v>68</v>
      </c>
      <c r="L57" s="8">
        <f t="shared" si="19"/>
        <v>52</v>
      </c>
      <c r="M57" s="13"/>
      <c r="N57" s="5">
        <f>I57*100/B48</f>
        <v>10.526315789473685</v>
      </c>
      <c r="O57" s="5">
        <f t="shared" ref="O57:Q57" si="24">J57*100/C48</f>
        <v>6.5986394557823127</v>
      </c>
      <c r="P57" s="5">
        <f t="shared" si="24"/>
        <v>4.6575342465753424</v>
      </c>
      <c r="Q57" s="5">
        <f t="shared" si="24"/>
        <v>6.7532467532467528</v>
      </c>
    </row>
    <row r="58" spans="6:17">
      <c r="H58" s="7" t="s">
        <v>84</v>
      </c>
      <c r="I58" s="8">
        <f t="shared" si="19"/>
        <v>567</v>
      </c>
      <c r="J58" s="8">
        <f t="shared" si="19"/>
        <v>513</v>
      </c>
      <c r="K58" s="8">
        <f t="shared" si="19"/>
        <v>601</v>
      </c>
      <c r="L58" s="8">
        <f t="shared" si="19"/>
        <v>268</v>
      </c>
      <c r="M58" s="13"/>
      <c r="N58" s="5">
        <f>I58*100/B48</f>
        <v>33.911483253588514</v>
      </c>
      <c r="O58" s="5">
        <f t="shared" ref="O58:Q58" si="25">J58*100/C48</f>
        <v>34.897959183673471</v>
      </c>
      <c r="P58" s="5">
        <f t="shared" si="25"/>
        <v>41.164383561643838</v>
      </c>
      <c r="Q58" s="5">
        <f t="shared" si="25"/>
        <v>34.805194805194802</v>
      </c>
    </row>
    <row r="60" spans="6:17">
      <c r="H60" t="s">
        <v>22</v>
      </c>
      <c r="I60">
        <f>SUM(I52:I58)</f>
        <v>869</v>
      </c>
      <c r="J60">
        <f t="shared" ref="J60:Q60" si="26">SUM(J52:J58)</f>
        <v>639</v>
      </c>
      <c r="K60">
        <f t="shared" si="26"/>
        <v>703</v>
      </c>
      <c r="L60">
        <f t="shared" si="26"/>
        <v>347</v>
      </c>
      <c r="N60" s="9">
        <f>SUM(N52:N58)</f>
        <v>51.973684210526315</v>
      </c>
      <c r="O60" s="5">
        <f t="shared" si="26"/>
        <v>43.469387755102041</v>
      </c>
      <c r="P60" s="5">
        <f t="shared" si="26"/>
        <v>48.150684931506852</v>
      </c>
      <c r="Q60" s="5">
        <f t="shared" si="26"/>
        <v>45.064935064935057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4</v>
      </c>
      <c r="J70">
        <f t="shared" si="29"/>
        <v>0</v>
      </c>
      <c r="K70">
        <f t="shared" si="29"/>
        <v>0</v>
      </c>
      <c r="L70">
        <f t="shared" si="29"/>
        <v>0</v>
      </c>
      <c r="M70" s="14"/>
      <c r="N70" s="5">
        <f>I70*100/B48</f>
        <v>0.23923444976076555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7</v>
      </c>
      <c r="J71">
        <f t="shared" si="29"/>
        <v>0</v>
      </c>
      <c r="K71">
        <f t="shared" si="29"/>
        <v>0</v>
      </c>
      <c r="L71">
        <f t="shared" si="29"/>
        <v>0</v>
      </c>
      <c r="M71" s="14"/>
      <c r="N71" s="5">
        <f>I71*100/B48</f>
        <v>0.41866028708133973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0</v>
      </c>
      <c r="J72">
        <f t="shared" si="29"/>
        <v>0</v>
      </c>
      <c r="K72">
        <f t="shared" si="29"/>
        <v>0</v>
      </c>
      <c r="L72">
        <f t="shared" si="29"/>
        <v>0</v>
      </c>
      <c r="M72" s="14"/>
      <c r="N72" s="5">
        <f>I72*100/B48</f>
        <v>0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4</v>
      </c>
      <c r="J73">
        <f t="shared" si="29"/>
        <v>0</v>
      </c>
      <c r="K73">
        <f t="shared" si="29"/>
        <v>0</v>
      </c>
      <c r="L73">
        <f t="shared" si="29"/>
        <v>0</v>
      </c>
      <c r="M73" s="14"/>
      <c r="N73" s="5">
        <f>I73*100/B48</f>
        <v>0.23923444976076555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>
      <c r="H74" s="6" t="s">
        <v>73</v>
      </c>
      <c r="I74">
        <f t="shared" si="29"/>
        <v>28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1.6746411483253589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31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1.8540669856459331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729</v>
      </c>
      <c r="J76">
        <f t="shared" si="29"/>
        <v>831</v>
      </c>
      <c r="K76">
        <f t="shared" si="29"/>
        <v>757</v>
      </c>
      <c r="L76">
        <f t="shared" si="29"/>
        <v>423</v>
      </c>
      <c r="M76" s="14"/>
      <c r="N76" s="5">
        <f>I76*100/B48</f>
        <v>43.600478468899524</v>
      </c>
      <c r="O76" s="5">
        <f t="shared" ref="O76:Q76" si="37">J76*100/C48</f>
        <v>56.530612244897959</v>
      </c>
      <c r="P76" s="5">
        <f t="shared" si="37"/>
        <v>51.849315068493148</v>
      </c>
      <c r="Q76" s="5">
        <f t="shared" si="37"/>
        <v>54.935064935064936</v>
      </c>
    </row>
    <row r="78" spans="8:17">
      <c r="H78" t="s">
        <v>88</v>
      </c>
      <c r="I78">
        <f>SUM(I68:I76)</f>
        <v>803</v>
      </c>
      <c r="J78">
        <f t="shared" ref="J78:Q78" si="38">SUM(J68:J76)</f>
        <v>831</v>
      </c>
      <c r="K78">
        <f t="shared" si="38"/>
        <v>757</v>
      </c>
      <c r="L78">
        <f t="shared" si="38"/>
        <v>423</v>
      </c>
      <c r="N78" s="5">
        <f t="shared" si="38"/>
        <v>48.026315789473685</v>
      </c>
      <c r="O78" s="5">
        <f t="shared" si="38"/>
        <v>56.530612244897959</v>
      </c>
      <c r="P78" s="5">
        <f t="shared" si="38"/>
        <v>51.849315068493148</v>
      </c>
      <c r="Q78" s="5">
        <f t="shared" si="38"/>
        <v>54.935064935064936</v>
      </c>
    </row>
  </sheetData>
  <mergeCells count="4">
    <mergeCell ref="A1:F1"/>
    <mergeCell ref="H1:M1"/>
    <mergeCell ref="M51:M58"/>
    <mergeCell ref="M67:M76"/>
  </mergeCells>
  <conditionalFormatting sqref="C9">
    <cfRule type="cellIs" dxfId="1157" priority="57" operator="greaterThan">
      <formula>$B$9</formula>
    </cfRule>
    <cfRule type="cellIs" dxfId="1156" priority="56" operator="lessThan">
      <formula>$B$9</formula>
    </cfRule>
  </conditionalFormatting>
  <conditionalFormatting sqref="C18">
    <cfRule type="cellIs" dxfId="1155" priority="51" operator="greaterThan">
      <formula>$B$9</formula>
    </cfRule>
    <cfRule type="cellIs" dxfId="1154" priority="50" operator="lessThan">
      <formula>$B$9</formula>
    </cfRule>
    <cfRule type="cellIs" dxfId="1153" priority="49" operator="greaterThan">
      <formula>$B$18</formula>
    </cfRule>
    <cfRule type="cellIs" dxfId="1152" priority="48" operator="lessThan">
      <formula>$B$18</formula>
    </cfRule>
  </conditionalFormatting>
  <conditionalFormatting sqref="C29">
    <cfRule type="cellIs" dxfId="1151" priority="41" operator="greaterThan">
      <formula>$B$29</formula>
    </cfRule>
    <cfRule type="cellIs" dxfId="1150" priority="40" operator="lessThan">
      <formula>$B$29</formula>
    </cfRule>
  </conditionalFormatting>
  <conditionalFormatting sqref="C40">
    <cfRule type="cellIs" dxfId="1149" priority="35" operator="greaterThan">
      <formula>$B$40</formula>
    </cfRule>
    <cfRule type="cellIs" dxfId="1148" priority="34" operator="lessThan">
      <formula>$B$40</formula>
    </cfRule>
  </conditionalFormatting>
  <conditionalFormatting sqref="C42">
    <cfRule type="cellIs" dxfId="1147" priority="5" operator="lessThan">
      <formula>$B$42</formula>
    </cfRule>
    <cfRule type="cellIs" dxfId="1146" priority="6" operator="greaterThan">
      <formula>$B$42</formula>
    </cfRule>
  </conditionalFormatting>
  <conditionalFormatting sqref="C48">
    <cfRule type="cellIs" dxfId="1145" priority="20" operator="greaterThan">
      <formula>$B$48</formula>
    </cfRule>
    <cfRule type="cellIs" dxfId="1144" priority="19" operator="lessThan">
      <formula>$B$48</formula>
    </cfRule>
  </conditionalFormatting>
  <conditionalFormatting sqref="C20:F20">
    <cfRule type="cellIs" dxfId="1143" priority="10" operator="greaterThan">
      <formula>$B$20</formula>
    </cfRule>
  </conditionalFormatting>
  <conditionalFormatting sqref="D9">
    <cfRule type="cellIs" dxfId="1142" priority="55" operator="greaterThan">
      <formula>$C$9</formula>
    </cfRule>
    <cfRule type="cellIs" dxfId="1141" priority="54" operator="lessThan">
      <formula>$C$9</formula>
    </cfRule>
  </conditionalFormatting>
  <conditionalFormatting sqref="D18">
    <cfRule type="cellIs" dxfId="1140" priority="28" operator="lessThan">
      <formula>$C$18</formula>
    </cfRule>
    <cfRule type="cellIs" dxfId="1139" priority="29" operator="greaterThan">
      <formula>$C$18</formula>
    </cfRule>
  </conditionalFormatting>
  <conditionalFormatting sqref="D29">
    <cfRule type="cellIs" dxfId="1138" priority="39" operator="greaterThan">
      <formula>$C$29</formula>
    </cfRule>
    <cfRule type="cellIs" dxfId="1137" priority="38" operator="lessThan">
      <formula>$C$29</formula>
    </cfRule>
  </conditionalFormatting>
  <conditionalFormatting sqref="D40">
    <cfRule type="cellIs" dxfId="1136" priority="33" operator="greaterThan">
      <formula>$C$40</formula>
    </cfRule>
    <cfRule type="cellIs" dxfId="1135" priority="32" operator="lessThan">
      <formula>$C$40</formula>
    </cfRule>
  </conditionalFormatting>
  <conditionalFormatting sqref="D42">
    <cfRule type="cellIs" dxfId="1134" priority="3" operator="lessThan">
      <formula>$C$42</formula>
    </cfRule>
    <cfRule type="cellIs" dxfId="1133" priority="4" operator="greaterThan">
      <formula>$C$42</formula>
    </cfRule>
  </conditionalFormatting>
  <conditionalFormatting sqref="D48">
    <cfRule type="cellIs" dxfId="1132" priority="18" operator="greaterThan">
      <formula>$C$48</formula>
    </cfRule>
    <cfRule type="cellIs" dxfId="1131" priority="17" operator="lessThan">
      <formula>$C$48</formula>
    </cfRule>
  </conditionalFormatting>
  <conditionalFormatting sqref="E9">
    <cfRule type="cellIs" dxfId="1130" priority="53" operator="greaterThan">
      <formula>$D$9</formula>
    </cfRule>
    <cfRule type="cellIs" dxfId="1129" priority="52" operator="lessThan">
      <formula>$D$9</formula>
    </cfRule>
  </conditionalFormatting>
  <conditionalFormatting sqref="E18">
    <cfRule type="cellIs" dxfId="1128" priority="26" operator="lessThan">
      <formula>$D$18</formula>
    </cfRule>
    <cfRule type="cellIs" dxfId="1127" priority="27" operator="greaterThan">
      <formula>$D$18</formula>
    </cfRule>
  </conditionalFormatting>
  <conditionalFormatting sqref="E29">
    <cfRule type="cellIs" dxfId="1126" priority="37" operator="greaterThan">
      <formula>$D$29</formula>
    </cfRule>
    <cfRule type="cellIs" dxfId="1125" priority="36" operator="lessThan">
      <formula>$D$29</formula>
    </cfRule>
  </conditionalFormatting>
  <conditionalFormatting sqref="E40">
    <cfRule type="cellIs" dxfId="1124" priority="30" operator="lessThan">
      <formula>$D$40</formula>
    </cfRule>
    <cfRule type="cellIs" dxfId="1123" priority="31" operator="greaterThan">
      <formula>$D$40</formula>
    </cfRule>
  </conditionalFormatting>
  <conditionalFormatting sqref="E42">
    <cfRule type="cellIs" dxfId="1122" priority="2" operator="greaterThan">
      <formula>$D$42</formula>
    </cfRule>
    <cfRule type="cellIs" dxfId="1121" priority="1" operator="lessThan">
      <formula>$D$42</formula>
    </cfRule>
  </conditionalFormatting>
  <conditionalFormatting sqref="E48">
    <cfRule type="cellIs" dxfId="1120" priority="16" operator="greaterThan">
      <formula>$D$48</formula>
    </cfRule>
    <cfRule type="cellIs" dxfId="1119" priority="15" operator="lessThan">
      <formula>$D$48</formula>
    </cfRule>
  </conditionalFormatting>
  <conditionalFormatting sqref="F5:F9">
    <cfRule type="cellIs" dxfId="1118" priority="58" operator="greaterThan">
      <formula>0</formula>
    </cfRule>
    <cfRule type="cellIs" dxfId="1117" priority="59" operator="lessThan">
      <formula>0</formula>
    </cfRule>
  </conditionalFormatting>
  <conditionalFormatting sqref="F6:F9">
    <cfRule type="cellIs" dxfId="1116" priority="47" operator="lessThan">
      <formula>0</formula>
    </cfRule>
  </conditionalFormatting>
  <conditionalFormatting sqref="F14:F18">
    <cfRule type="cellIs" dxfId="1115" priority="62" operator="greaterThan">
      <formula>0</formula>
    </cfRule>
    <cfRule type="cellIs" dxfId="1114" priority="63" operator="lessThan">
      <formula>0</formula>
    </cfRule>
  </conditionalFormatting>
  <conditionalFormatting sqref="F15:F18">
    <cfRule type="cellIs" dxfId="1113" priority="46" operator="lessThan">
      <formula>0</formula>
    </cfRule>
  </conditionalFormatting>
  <conditionalFormatting sqref="F25:F29">
    <cfRule type="cellIs" dxfId="1112" priority="44" operator="greaterThan">
      <formula>0</formula>
    </cfRule>
    <cfRule type="cellIs" dxfId="1111" priority="45" operator="lessThan">
      <formula>0</formula>
    </cfRule>
  </conditionalFormatting>
  <conditionalFormatting sqref="F26:F29">
    <cfRule type="cellIs" dxfId="1110" priority="43" operator="lessThan">
      <formula>0</formula>
    </cfRule>
  </conditionalFormatting>
  <conditionalFormatting sqref="F36:F40">
    <cfRule type="cellIs" dxfId="1109" priority="24" operator="greaterThan">
      <formula>0</formula>
    </cfRule>
    <cfRule type="cellIs" dxfId="1108" priority="25" operator="lessThan">
      <formula>0</formula>
    </cfRule>
  </conditionalFormatting>
  <conditionalFormatting sqref="F37:F40">
    <cfRule type="cellIs" dxfId="1107" priority="23" operator="lessThan">
      <formula>0</formula>
    </cfRule>
  </conditionalFormatting>
  <conditionalFormatting sqref="F42">
    <cfRule type="cellIs" dxfId="1106" priority="8" operator="greaterThan">
      <formula>0</formula>
    </cfRule>
    <cfRule type="cellIs" dxfId="1105" priority="9" operator="lessThan">
      <formula>0</formula>
    </cfRule>
    <cfRule type="cellIs" dxfId="1104" priority="7" operator="lessThan">
      <formula>0</formula>
    </cfRule>
  </conditionalFormatting>
  <conditionalFormatting sqref="F48">
    <cfRule type="cellIs" dxfId="1103" priority="22" operator="lessThan">
      <formula>0</formula>
    </cfRule>
  </conditionalFormatting>
  <conditionalFormatting sqref="F48 F50:F52">
    <cfRule type="cellIs" dxfId="1102" priority="21" operator="greaterThan">
      <formula>0</formula>
    </cfRule>
  </conditionalFormatting>
  <conditionalFormatting sqref="F50:F52">
    <cfRule type="cellIs" dxfId="1101" priority="61" operator="lessThan">
      <formula>0</formula>
    </cfRule>
  </conditionalFormatting>
  <conditionalFormatting sqref="M5:M21">
    <cfRule type="cellIs" dxfId="1100" priority="14" operator="greaterThan">
      <formula>0</formula>
    </cfRule>
    <cfRule type="cellIs" dxfId="1099" priority="13" operator="lessThan">
      <formula>0</formula>
    </cfRule>
  </conditionalFormatting>
  <conditionalFormatting sqref="M25:M34 M36:M45">
    <cfRule type="cellIs" dxfId="1098" priority="12" operator="greaterThan">
      <formula>0</formula>
    </cfRule>
    <cfRule type="cellIs" dxfId="1097" priority="1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993B-814B-44CC-A434-DBA66A9DC6E1}">
  <dimension ref="A1:Q75"/>
  <sheetViews>
    <sheetView topLeftCell="A31" workbookViewId="0">
      <selection activeCell="F49" sqref="F49"/>
    </sheetView>
  </sheetViews>
  <sheetFormatPr defaultRowHeight="14.25"/>
  <cols>
    <col min="1" max="1" width="13.75" bestFit="1" customWidth="1"/>
    <col min="2" max="2" width="14.125" bestFit="1" customWidth="1"/>
    <col min="8" max="8" width="13.75" bestFit="1" customWidth="1"/>
    <col min="9" max="10" width="14.125" bestFit="1" customWidth="1"/>
    <col min="14" max="14" width="11.625" bestFit="1" customWidth="1"/>
  </cols>
  <sheetData>
    <row r="1" spans="1:13">
      <c r="A1" s="12" t="s">
        <v>99</v>
      </c>
      <c r="B1" s="12"/>
      <c r="C1" s="12"/>
      <c r="D1" s="12"/>
      <c r="E1" s="12"/>
      <c r="F1" s="12"/>
      <c r="H1" s="12" t="s">
        <v>100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f>'D1'!B5+'D2'!B5+'D3'!B5+'D4'!B5+'D5'!B5</f>
        <v>0</v>
      </c>
      <c r="C5">
        <f>'D1'!C5+'D2'!C5+'D3'!C5+'D4'!C5+'D5'!C5</f>
        <v>0</v>
      </c>
      <c r="D5">
        <f>'D1'!D5+'D2'!D5+'D3'!D5+'D4'!D5+'D5'!D5</f>
        <v>0</v>
      </c>
      <c r="E5">
        <f>'D1'!E5+'D2'!E5+'D3'!E5+'D4'!E5+'D5'!E5</f>
        <v>0</v>
      </c>
      <c r="F5">
        <f>'D1'!F5+'D2'!F5+'D3'!F5+'D4'!F5+'D5'!$B$5</f>
        <v>0</v>
      </c>
      <c r="H5" t="s">
        <v>19</v>
      </c>
      <c r="I5">
        <f>'D1'!I5+'D2'!I5+'D3'!I5+'D4'!I5+'D5'!I5</f>
        <v>0</v>
      </c>
      <c r="J5">
        <f>'D1'!J5+'D2'!J5+'D3'!J5+'D4'!J5+'D5'!J5</f>
        <v>0</v>
      </c>
      <c r="K5">
        <f>'D1'!K5+'D2'!K5+'D3'!K5+'D4'!K5+'D5'!K5</f>
        <v>0</v>
      </c>
      <c r="L5">
        <f>'D1'!L5+'D2'!L5+'D3'!L5+'D4'!L5+'D5'!L5</f>
        <v>0</v>
      </c>
      <c r="M5">
        <f>L5-I5</f>
        <v>0</v>
      </c>
    </row>
    <row r="6" spans="1:13">
      <c r="A6" t="s">
        <v>4</v>
      </c>
      <c r="B6">
        <f>'D1'!B6+'D2'!B6+'D3'!B6+'D4'!B6+'D5'!B6</f>
        <v>1007</v>
      </c>
      <c r="C6">
        <f>'D1'!C6+'D2'!C6+'D3'!C6+'D4'!C6+'D5'!C6</f>
        <v>980</v>
      </c>
      <c r="D6">
        <f>'D1'!D6+'D2'!D6+'D3'!D6+'D4'!D6+'D5'!D6</f>
        <v>851</v>
      </c>
      <c r="E6">
        <f>'D1'!E6+'D2'!E6+'D3'!E6+'D4'!E6+'D5'!E6</f>
        <v>520</v>
      </c>
      <c r="F6">
        <f>'D1'!F6+'D2'!F6+'D3'!F6+'D4'!F6+'D5'!$B$5</f>
        <v>-487</v>
      </c>
      <c r="H6" t="s">
        <v>20</v>
      </c>
      <c r="I6">
        <f>'D1'!I6+'D2'!I6+'D3'!I6+'D4'!I6+'D5'!I6</f>
        <v>10</v>
      </c>
      <c r="J6">
        <f>'D1'!J6+'D2'!J6+'D3'!J6+'D4'!J6+'D5'!J6</f>
        <v>13</v>
      </c>
      <c r="K6">
        <f>'D1'!K6+'D2'!K6+'D3'!K6+'D4'!K6+'D5'!K6</f>
        <v>36</v>
      </c>
      <c r="L6">
        <f>'D1'!L6+'D2'!L6+'D3'!L6+'D4'!L6+'D5'!L6</f>
        <v>27</v>
      </c>
      <c r="M6">
        <f t="shared" ref="M6:M12" si="0">L6-I6</f>
        <v>17</v>
      </c>
    </row>
    <row r="7" spans="1:13">
      <c r="A7" t="s">
        <v>5</v>
      </c>
      <c r="B7">
        <f>'D1'!B7+'D2'!B7+'D3'!B7+'D4'!B7+'D5'!B7</f>
        <v>5031</v>
      </c>
      <c r="C7">
        <f>'D1'!C7+'D2'!C7+'D3'!C7+'D4'!C7+'D5'!C7</f>
        <v>2623</v>
      </c>
      <c r="D7">
        <f>'D1'!D7+'D2'!D7+'D3'!D7+'D4'!D7+'D5'!D7</f>
        <v>2256</v>
      </c>
      <c r="E7">
        <f>'D1'!E7+'D2'!E7+'D3'!E7+'D4'!E7+'D5'!E7</f>
        <v>1906</v>
      </c>
      <c r="F7">
        <f>'D1'!F7+'D2'!F7+'D3'!F7+'D4'!F7+'D5'!$B$5</f>
        <v>-3012</v>
      </c>
      <c r="H7" t="s">
        <v>21</v>
      </c>
      <c r="I7">
        <f>'D1'!I7+'D2'!I7+'D3'!I7+'D4'!I7+'D5'!I7</f>
        <v>303</v>
      </c>
      <c r="J7">
        <f>'D1'!J7+'D2'!J7+'D3'!J7+'D4'!J7+'D5'!J7</f>
        <v>219</v>
      </c>
      <c r="K7">
        <f>'D1'!K7+'D2'!K7+'D3'!K7+'D4'!K7+'D5'!K7</f>
        <v>188</v>
      </c>
      <c r="L7">
        <f>'D1'!L7+'D2'!L7+'D3'!L7+'D4'!L7+'D5'!L7</f>
        <v>170</v>
      </c>
      <c r="M7">
        <f t="shared" si="0"/>
        <v>-133</v>
      </c>
    </row>
    <row r="8" spans="1:13">
      <c r="A8" t="s">
        <v>6</v>
      </c>
      <c r="B8">
        <f>'D1'!B8+'D2'!B8+'D3'!B8+'D4'!B8+'D5'!B8</f>
        <v>4160</v>
      </c>
      <c r="C8">
        <f>'D1'!C8+'D2'!C8+'D3'!C8+'D4'!C8+'D5'!C8</f>
        <v>3011</v>
      </c>
      <c r="D8">
        <f>'D1'!D8+'D2'!D8+'D3'!D8+'D4'!D8+'D5'!D8</f>
        <v>2984</v>
      </c>
      <c r="E8">
        <f>'D1'!E8+'D2'!E8+'D3'!E8+'D4'!E8+'D5'!E8</f>
        <v>1998</v>
      </c>
      <c r="F8">
        <f>'D1'!F8+'D2'!F8+'D3'!F8+'D4'!F8+'D5'!$B$5</f>
        <v>-2003</v>
      </c>
      <c r="H8" t="s">
        <v>23</v>
      </c>
      <c r="I8">
        <f>'D1'!I8+'D2'!I8+'D3'!I8+'D4'!I8+'D5'!I8</f>
        <v>861</v>
      </c>
      <c r="J8">
        <f>'D1'!J8+'D2'!J8+'D3'!J8+'D4'!J8+'D5'!J8</f>
        <v>546</v>
      </c>
      <c r="K8">
        <f>'D1'!K8+'D2'!K8+'D3'!K8+'D4'!K8+'D5'!K8</f>
        <v>581</v>
      </c>
      <c r="L8">
        <f>'D1'!L8+'D2'!L8+'D3'!L8+'D4'!L8+'D5'!L8</f>
        <v>440</v>
      </c>
      <c r="M8">
        <f t="shared" si="0"/>
        <v>-421</v>
      </c>
    </row>
    <row r="9" spans="1:13">
      <c r="A9" t="s">
        <v>22</v>
      </c>
      <c r="B9">
        <f>'D1'!B9+'D2'!B9+'D3'!B9+'D4'!B9+'D5'!B9</f>
        <v>10198</v>
      </c>
      <c r="C9">
        <f>'D1'!C9+'D2'!C9+'D3'!C9+'D4'!C9+'D5'!C9</f>
        <v>6614</v>
      </c>
      <c r="D9">
        <f>'D1'!D9+'D2'!D9+'D3'!D9+'D4'!D9+'D5'!D9</f>
        <v>6091</v>
      </c>
      <c r="E9">
        <f>'D1'!E9+'D2'!E9+'D3'!E9+'D4'!E9+'D5'!E9</f>
        <v>4424</v>
      </c>
      <c r="F9">
        <f>E9-B9</f>
        <v>-5774</v>
      </c>
      <c r="H9" t="s">
        <v>24</v>
      </c>
      <c r="I9">
        <f>'D1'!I9+'D2'!I9+'D3'!I9+'D4'!I9+'D5'!I9</f>
        <v>2237</v>
      </c>
      <c r="J9">
        <f>'D1'!J9+'D2'!J9+'D3'!J9+'D4'!J9+'D5'!J9</f>
        <v>1296</v>
      </c>
      <c r="K9">
        <f>'D1'!K9+'D2'!K9+'D3'!K9+'D4'!K9+'D5'!K9</f>
        <v>1032</v>
      </c>
      <c r="L9">
        <f>'D1'!L9+'D2'!L9+'D3'!L9+'D4'!L9+'D5'!L9</f>
        <v>773</v>
      </c>
      <c r="M9">
        <f t="shared" si="0"/>
        <v>-1464</v>
      </c>
    </row>
    <row r="10" spans="1:13">
      <c r="H10" t="s">
        <v>25</v>
      </c>
      <c r="I10">
        <f>'D1'!I10+'D2'!I10+'D3'!I10+'D4'!I10+'D5'!I10</f>
        <v>2661</v>
      </c>
      <c r="J10">
        <f>'D1'!J10+'D2'!J10+'D3'!J10+'D4'!J10+'D5'!J10</f>
        <v>1580</v>
      </c>
      <c r="K10">
        <f>'D1'!K10+'D2'!K10+'D3'!K10+'D4'!K10+'D5'!K10</f>
        <v>1358</v>
      </c>
      <c r="L10">
        <f>'D1'!L10+'D2'!L10+'D3'!L10+'D4'!L10+'D5'!L10</f>
        <v>1073</v>
      </c>
      <c r="M10">
        <f t="shared" si="0"/>
        <v>-1588</v>
      </c>
    </row>
    <row r="11" spans="1:13">
      <c r="H11" t="s">
        <v>26</v>
      </c>
      <c r="I11">
        <f>'D1'!I11+'D2'!I11+'D3'!I11+'D4'!I11+'D5'!I11</f>
        <v>4126</v>
      </c>
      <c r="J11">
        <f>'D1'!J11+'D2'!J11+'D3'!J11+'D4'!J11+'D5'!J11</f>
        <v>2960</v>
      </c>
      <c r="K11">
        <f>'D1'!K11+'D2'!K11+'D3'!K11+'D4'!K11+'D5'!K11</f>
        <v>2896</v>
      </c>
      <c r="L11">
        <f>'D1'!L11+'D2'!L11+'D3'!L11+'D4'!L11+'D5'!L11</f>
        <v>1941</v>
      </c>
      <c r="M11">
        <f t="shared" si="0"/>
        <v>-2185</v>
      </c>
    </row>
    <row r="12" spans="1:13">
      <c r="H12" t="s">
        <v>22</v>
      </c>
      <c r="I12">
        <f>'D1'!I12+'D2'!I12+'D3'!I12+'D4'!I12+'D5'!I12</f>
        <v>10198</v>
      </c>
      <c r="J12">
        <f>'D1'!J12+'D2'!J12+'D3'!J12+'D4'!J12+'D5'!J12</f>
        <v>6614</v>
      </c>
      <c r="K12">
        <f>'D1'!K12+'D2'!K12+'D3'!K12+'D4'!K12+'D5'!K12</f>
        <v>6091</v>
      </c>
      <c r="L12">
        <f>'D1'!L12+'D2'!L12+'D3'!L12+'D4'!L12+'D5'!L12</f>
        <v>4424</v>
      </c>
      <c r="M12">
        <f t="shared" si="0"/>
        <v>-5774</v>
      </c>
    </row>
    <row r="14" spans="1:13">
      <c r="A14" t="s">
        <v>7</v>
      </c>
      <c r="B14">
        <f>'D1'!B14+'D2'!B14+'D3'!B14+'D4'!B14+'D5'!B14</f>
        <v>0</v>
      </c>
      <c r="C14">
        <f>'D1'!C14+'D2'!C14+'D3'!C14+'D4'!C14+'D5'!C14</f>
        <v>0</v>
      </c>
      <c r="D14">
        <f>'D1'!D14+'D2'!D14+'D3'!D14+'D4'!D14+'D5'!D14</f>
        <v>0</v>
      </c>
      <c r="E14">
        <f>'D1'!E14+'D2'!E14+'D3'!E14+'D4'!E14+'D5'!E14</f>
        <v>0</v>
      </c>
      <c r="F14">
        <f>E14-B14</f>
        <v>0</v>
      </c>
      <c r="H14" t="s">
        <v>27</v>
      </c>
      <c r="I14">
        <f>'D1'!I14+'D2'!I14+'D3'!I14+'D4'!I14+'D5'!I14</f>
        <v>0</v>
      </c>
      <c r="J14">
        <f>'D1'!J14+'D2'!J14+'D3'!J14+'D4'!J14+'D5'!J14</f>
        <v>0</v>
      </c>
      <c r="K14">
        <f>'D1'!K14+'D2'!K14+'D3'!K14+'D4'!K14+'D5'!K14</f>
        <v>0</v>
      </c>
      <c r="L14">
        <f>'D1'!L14+'D2'!L14+'D3'!L14+'D4'!L14+'D5'!L14</f>
        <v>0</v>
      </c>
      <c r="M14">
        <f>'D1'!M14+'D2'!M14+'D3'!M14+'D4'!M14+'D5'!M14</f>
        <v>0</v>
      </c>
    </row>
    <row r="15" spans="1:13">
      <c r="A15" t="s">
        <v>8</v>
      </c>
      <c r="B15">
        <f>'D1'!B15+'D2'!B15+'D3'!B15+'D4'!B15+'D5'!B15</f>
        <v>445</v>
      </c>
      <c r="C15">
        <f>'D1'!C15+'D2'!C15+'D3'!C15+'D4'!C15+'D5'!C15</f>
        <v>406</v>
      </c>
      <c r="D15">
        <f>'D1'!D15+'D2'!D15+'D3'!D15+'D4'!D15+'D5'!D15</f>
        <v>229</v>
      </c>
      <c r="E15">
        <f>'D1'!E15+'D2'!E15+'D3'!E15+'D4'!E15+'D5'!E15</f>
        <v>114</v>
      </c>
      <c r="F15">
        <f t="shared" ref="F15:F17" si="1">E15-B15</f>
        <v>-331</v>
      </c>
      <c r="H15" t="s">
        <v>28</v>
      </c>
      <c r="I15">
        <f>'D1'!I15+'D2'!I15+'D3'!I15+'D4'!I15+'D5'!I15</f>
        <v>20</v>
      </c>
      <c r="J15">
        <f>'D1'!J15+'D2'!J15+'D3'!J15+'D4'!J15+'D5'!J15</f>
        <v>37</v>
      </c>
      <c r="K15">
        <f>'D1'!K15+'D2'!K15+'D3'!K15+'D4'!K15+'D5'!K15</f>
        <v>18</v>
      </c>
      <c r="L15">
        <f>'D1'!L15+'D2'!L15+'D3'!L15+'D4'!L15+'D5'!L15</f>
        <v>7</v>
      </c>
      <c r="M15">
        <f>'D1'!M15+'D2'!M15+'D3'!M15+'D4'!M15+'D5'!M15</f>
        <v>-13</v>
      </c>
    </row>
    <row r="16" spans="1:13">
      <c r="A16" t="s">
        <v>9</v>
      </c>
      <c r="B16">
        <f>'D1'!B16+'D2'!B16+'D3'!B16+'D4'!B16+'D5'!B16</f>
        <v>2810</v>
      </c>
      <c r="C16">
        <f>'D1'!C16+'D2'!C16+'D3'!C16+'D4'!C16+'D5'!C16</f>
        <v>1432</v>
      </c>
      <c r="D16">
        <f>'D1'!D16+'D2'!D16+'D3'!D16+'D4'!D16+'D5'!D16</f>
        <v>1237</v>
      </c>
      <c r="E16">
        <f>'D1'!E16+'D2'!E16+'D3'!E16+'D4'!E16+'D5'!E16</f>
        <v>1017</v>
      </c>
      <c r="F16">
        <f t="shared" si="1"/>
        <v>-1793</v>
      </c>
      <c r="H16" t="s">
        <v>29</v>
      </c>
      <c r="I16">
        <f>'D1'!I16+'D2'!I16+'D3'!I16+'D4'!I16+'D5'!I16</f>
        <v>207</v>
      </c>
      <c r="J16">
        <f>'D1'!J16+'D2'!J16+'D3'!J16+'D4'!J16+'D5'!J16</f>
        <v>154</v>
      </c>
      <c r="K16">
        <f>'D1'!K16+'D2'!K16+'D3'!K16+'D4'!K16+'D5'!K16</f>
        <v>76</v>
      </c>
      <c r="L16">
        <f>'D1'!L16+'D2'!L16+'D3'!L16+'D4'!L16+'D5'!L16</f>
        <v>45</v>
      </c>
      <c r="M16">
        <f>'D1'!M16+'D2'!M16+'D3'!M16+'D4'!M16+'D5'!M16</f>
        <v>-162</v>
      </c>
    </row>
    <row r="17" spans="1:13">
      <c r="A17" t="s">
        <v>10</v>
      </c>
      <c r="B17">
        <f>'D1'!B17+'D2'!B17+'D3'!B17+'D4'!B17+'D5'!B17</f>
        <v>2077</v>
      </c>
      <c r="C17">
        <f>'D1'!C17+'D2'!C17+'D3'!C17+'D4'!C17+'D5'!C17</f>
        <v>1804</v>
      </c>
      <c r="D17">
        <f>'D1'!D17+'D2'!D17+'D3'!D17+'D4'!D17+'D5'!D17</f>
        <v>1967</v>
      </c>
      <c r="E17">
        <f>'D1'!E17+'D2'!E17+'D3'!E17+'D4'!E17+'D5'!E17</f>
        <v>1537</v>
      </c>
      <c r="F17">
        <f t="shared" si="1"/>
        <v>-540</v>
      </c>
      <c r="H17" t="s">
        <v>30</v>
      </c>
      <c r="I17">
        <f>'D1'!I17+'D2'!I17+'D3'!I17+'D4'!I17+'D5'!I17</f>
        <v>571</v>
      </c>
      <c r="J17">
        <f>'D1'!J17+'D2'!J17+'D3'!J17+'D4'!J17+'D5'!J17</f>
        <v>389</v>
      </c>
      <c r="K17">
        <f>'D1'!K17+'D2'!K17+'D3'!K17+'D4'!K17+'D5'!K17</f>
        <v>304</v>
      </c>
      <c r="L17">
        <f>'D1'!L17+'D2'!L17+'D3'!L17+'D4'!L17+'D5'!L17</f>
        <v>159</v>
      </c>
      <c r="M17">
        <f>'D1'!M17+'D2'!M17+'D3'!M17+'D4'!M17+'D5'!M17</f>
        <v>-412</v>
      </c>
    </row>
    <row r="18" spans="1:13">
      <c r="A18" t="s">
        <v>22</v>
      </c>
      <c r="B18">
        <f>SUM(B14:B17)</f>
        <v>5332</v>
      </c>
      <c r="C18">
        <f t="shared" ref="C18:F18" si="2">SUM(C14:C17)</f>
        <v>3642</v>
      </c>
      <c r="D18" s="4">
        <f t="shared" si="2"/>
        <v>3433</v>
      </c>
      <c r="E18" s="4">
        <f t="shared" si="2"/>
        <v>2668</v>
      </c>
      <c r="F18" s="4">
        <f t="shared" si="2"/>
        <v>-2664</v>
      </c>
      <c r="H18" t="s">
        <v>31</v>
      </c>
      <c r="I18">
        <f>'D1'!I18+'D2'!I18+'D3'!I18+'D4'!I18+'D5'!I18</f>
        <v>1007</v>
      </c>
      <c r="J18">
        <f>'D1'!J18+'D2'!J18+'D3'!J18+'D4'!J18+'D5'!J18</f>
        <v>610</v>
      </c>
      <c r="K18">
        <f>'D1'!K18+'D2'!K18+'D3'!K18+'D4'!K18+'D5'!K18</f>
        <v>471</v>
      </c>
      <c r="L18">
        <f>'D1'!L18+'D2'!L18+'D3'!L18+'D4'!L18+'D5'!L18</f>
        <v>397</v>
      </c>
      <c r="M18">
        <f>'D1'!M18+'D2'!M18+'D3'!M18+'D4'!M18+'D5'!M18</f>
        <v>-610</v>
      </c>
    </row>
    <row r="19" spans="1:13">
      <c r="H19" t="s">
        <v>32</v>
      </c>
      <c r="I19">
        <f>'D1'!I19+'D2'!I19+'D3'!I19+'D4'!I19+'D5'!I19</f>
        <v>1501</v>
      </c>
      <c r="J19">
        <f>'D1'!J19+'D2'!J19+'D3'!J19+'D4'!J19+'D5'!J19</f>
        <v>740</v>
      </c>
      <c r="K19">
        <f>'D1'!K19+'D2'!K19+'D3'!K19+'D4'!K19+'D5'!K19</f>
        <v>697</v>
      </c>
      <c r="L19">
        <f>'D1'!L19+'D2'!L19+'D3'!L19+'D4'!L19+'D5'!L19</f>
        <v>647</v>
      </c>
      <c r="M19">
        <f>'D1'!M19+'D2'!M19+'D3'!M19+'D4'!M19+'D5'!M19</f>
        <v>-854</v>
      </c>
    </row>
    <row r="20" spans="1:13">
      <c r="A20" t="s">
        <v>85</v>
      </c>
      <c r="B20">
        <f>B9+B18</f>
        <v>15530</v>
      </c>
      <c r="C20">
        <f t="shared" ref="C20:F20" si="3">C9+C18</f>
        <v>10256</v>
      </c>
      <c r="D20">
        <f t="shared" si="3"/>
        <v>9524</v>
      </c>
      <c r="E20">
        <f t="shared" si="3"/>
        <v>7092</v>
      </c>
      <c r="F20">
        <f t="shared" si="3"/>
        <v>-8438</v>
      </c>
      <c r="H20" t="s">
        <v>33</v>
      </c>
      <c r="I20">
        <f>'D1'!I20+'D2'!I20+'D3'!I20+'D4'!I20+'D5'!I20</f>
        <v>2026</v>
      </c>
      <c r="J20">
        <f>'D1'!J20+'D2'!J20+'D3'!J20+'D4'!J20+'D5'!J20</f>
        <v>1712</v>
      </c>
      <c r="K20">
        <f>'D1'!K20+'D2'!K20+'D3'!K20+'D4'!K20+'D5'!K20</f>
        <v>1867</v>
      </c>
      <c r="L20">
        <f>'D1'!L20+'D2'!L20+'D3'!L20+'D4'!L20+'D5'!L20</f>
        <v>1413</v>
      </c>
      <c r="M20">
        <f>'D1'!M20+'D2'!M20+'D3'!M20+'D4'!M20+'D5'!M20</f>
        <v>-613</v>
      </c>
    </row>
    <row r="21" spans="1:13">
      <c r="F21" s="16">
        <f>F20*100/B20</f>
        <v>-54.333547971667741</v>
      </c>
      <c r="H21" t="s">
        <v>22</v>
      </c>
      <c r="I21">
        <f>'D1'!I21+'D2'!I21+'D3'!I21+'D4'!I21+'D5'!I21</f>
        <v>5332</v>
      </c>
      <c r="J21">
        <f>'D1'!J21+'D2'!J21+'D3'!J21+'D4'!J21+'D5'!J21</f>
        <v>3642</v>
      </c>
      <c r="K21">
        <f>'D1'!K21+'D2'!K21+'D3'!K21+'D4'!K21+'D5'!K21</f>
        <v>3433</v>
      </c>
      <c r="L21">
        <f>'D1'!L21+'D2'!L21+'D3'!L21+'D4'!L21+'D5'!L21</f>
        <v>2668</v>
      </c>
      <c r="M21">
        <f>'D1'!M21+'D2'!M21+'D3'!M21+'D4'!M21+'D5'!M21</f>
        <v>-2664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f>'D1'!B25+'D2'!B25+'D3'!B25+'D4'!B25+'D5'!B25</f>
        <v>0</v>
      </c>
      <c r="C25">
        <f>'D1'!C25+'D2'!C25+'D3'!C25+'D4'!C25+'D5'!C25</f>
        <v>0</v>
      </c>
      <c r="D25">
        <f>'D1'!D25+'D2'!D25+'D3'!D25+'D4'!D25+'D5'!D25</f>
        <v>0</v>
      </c>
      <c r="E25">
        <f>'D1'!E25+'D2'!E25+'D3'!E25+'D4'!E25+'D5'!E25</f>
        <v>0</v>
      </c>
      <c r="F25">
        <f>E25-B25</f>
        <v>0</v>
      </c>
      <c r="H25" t="s">
        <v>34</v>
      </c>
      <c r="I25">
        <f>'D1'!I25+'D2'!I25+'D3'!I25+'D4'!I25+'D5'!I25</f>
        <v>0</v>
      </c>
      <c r="J25">
        <f>'D1'!J25+'D2'!J25+'D3'!J25+'D4'!J25+'D5'!J25</f>
        <v>12</v>
      </c>
      <c r="K25">
        <f>'D1'!K25+'D2'!K25+'D3'!K25+'D4'!K25+'D5'!K25</f>
        <v>14</v>
      </c>
      <c r="L25">
        <f>'D1'!L25+'D2'!L25+'D3'!L25+'D4'!L25+'D5'!L25</f>
        <v>57</v>
      </c>
      <c r="M25">
        <f>L25-I25</f>
        <v>57</v>
      </c>
    </row>
    <row r="26" spans="1:13">
      <c r="A26" t="s">
        <v>12</v>
      </c>
      <c r="B26">
        <f>'D1'!B26+'D2'!B26+'D3'!B26+'D4'!B26+'D5'!B26</f>
        <v>0</v>
      </c>
      <c r="C26">
        <f>'D1'!C26+'D2'!C26+'D3'!C26+'D4'!C26+'D5'!C26</f>
        <v>48</v>
      </c>
      <c r="D26">
        <f>'D1'!D26+'D2'!D26+'D3'!D26+'D4'!D26+'D5'!D26</f>
        <v>31</v>
      </c>
      <c r="E26">
        <f>'D1'!E26+'D2'!E26+'D3'!E26+'D4'!E26+'D5'!E26</f>
        <v>228</v>
      </c>
      <c r="F26">
        <f t="shared" ref="F26:F28" si="4">E26-B26</f>
        <v>228</v>
      </c>
      <c r="H26" t="s">
        <v>35</v>
      </c>
      <c r="I26">
        <f>'D1'!I26+'D2'!I26+'D3'!I26+'D4'!I26+'D5'!I26</f>
        <v>0</v>
      </c>
      <c r="J26">
        <f>'D1'!J26+'D2'!J26+'D3'!J26+'D4'!J26+'D5'!J26</f>
        <v>2</v>
      </c>
      <c r="K26">
        <f>'D1'!K26+'D2'!K26+'D3'!K26+'D4'!K26+'D5'!K26</f>
        <v>0</v>
      </c>
      <c r="L26">
        <f>'D1'!L26+'D2'!L26+'D3'!L26+'D4'!L26+'D5'!L26</f>
        <v>0</v>
      </c>
      <c r="M26">
        <f t="shared" ref="M26:M33" si="5">L26-I26</f>
        <v>0</v>
      </c>
    </row>
    <row r="27" spans="1:13">
      <c r="A27" t="s">
        <v>13</v>
      </c>
      <c r="B27">
        <f>'D1'!B27+'D2'!B27+'D3'!B27+'D4'!B27+'D5'!B27</f>
        <v>1269</v>
      </c>
      <c r="C27">
        <f>'D1'!C27+'D2'!C27+'D3'!C27+'D4'!C27+'D5'!C27</f>
        <v>1217</v>
      </c>
      <c r="D27">
        <f>'D1'!D27+'D2'!D27+'D3'!D27+'D4'!D27+'D5'!D27</f>
        <v>1178</v>
      </c>
      <c r="E27">
        <f>'D1'!E27+'D2'!E27+'D3'!E27+'D4'!E27+'D5'!E27</f>
        <v>750</v>
      </c>
      <c r="F27">
        <f t="shared" si="4"/>
        <v>-519</v>
      </c>
      <c r="H27" t="s">
        <v>36</v>
      </c>
      <c r="I27">
        <f>'D1'!I27+'D2'!I27+'D3'!I27+'D4'!I27+'D5'!I27</f>
        <v>5</v>
      </c>
      <c r="J27">
        <f>'D1'!J27+'D2'!J27+'D3'!J27+'D4'!J27+'D5'!J27</f>
        <v>8</v>
      </c>
      <c r="K27">
        <f>'D1'!K27+'D2'!K27+'D3'!K27+'D4'!K27+'D5'!K27</f>
        <v>10</v>
      </c>
      <c r="L27">
        <f>'D1'!L27+'D2'!L27+'D3'!L27+'D4'!L27+'D5'!L27</f>
        <v>63</v>
      </c>
      <c r="M27">
        <f t="shared" si="5"/>
        <v>58</v>
      </c>
    </row>
    <row r="28" spans="1:13">
      <c r="A28" t="s">
        <v>14</v>
      </c>
      <c r="B28">
        <f>'D1'!B28+'D2'!B28+'D3'!B28+'D4'!B28+'D5'!B28</f>
        <v>2289</v>
      </c>
      <c r="C28">
        <f>'D1'!C28+'D2'!C28+'D3'!C28+'D4'!C28+'D5'!C28</f>
        <v>1679</v>
      </c>
      <c r="D28">
        <f>'D1'!D28+'D2'!D28+'D3'!D28+'D4'!D28+'D5'!D28</f>
        <v>1560</v>
      </c>
      <c r="E28">
        <f>'D1'!E28+'D2'!E28+'D3'!E28+'D4'!E28+'D5'!E28</f>
        <v>1267</v>
      </c>
      <c r="F28">
        <f t="shared" si="4"/>
        <v>-1022</v>
      </c>
      <c r="H28" t="s">
        <v>37</v>
      </c>
      <c r="I28">
        <f>'D1'!I28+'D2'!I28+'D3'!I28+'D4'!I28+'D5'!I28</f>
        <v>19</v>
      </c>
      <c r="J28">
        <f>'D1'!J28+'D2'!J28+'D3'!J28+'D4'!J28+'D5'!J28</f>
        <v>13</v>
      </c>
      <c r="K28">
        <f>'D1'!K28+'D2'!K28+'D3'!K28+'D4'!K28+'D5'!K28</f>
        <v>11</v>
      </c>
      <c r="L28">
        <f>'D1'!L28+'D2'!L28+'D3'!L28+'D4'!L28+'D5'!L28</f>
        <v>41</v>
      </c>
      <c r="M28">
        <f t="shared" si="5"/>
        <v>22</v>
      </c>
    </row>
    <row r="29" spans="1:13">
      <c r="A29" t="s">
        <v>22</v>
      </c>
      <c r="B29">
        <f>SUM(B25:B28)</f>
        <v>3558</v>
      </c>
      <c r="C29">
        <f>SUM(C25:C28)</f>
        <v>2944</v>
      </c>
      <c r="D29">
        <f>SUM(D25:D28)</f>
        <v>2769</v>
      </c>
      <c r="E29">
        <f>SUM(E25:E28)</f>
        <v>2245</v>
      </c>
      <c r="F29" s="4">
        <f>SUM(F25:F28)</f>
        <v>-1313</v>
      </c>
      <c r="H29" t="s">
        <v>38</v>
      </c>
      <c r="I29">
        <f>'D1'!I29+'D2'!I29+'D3'!I29+'D4'!I29+'D5'!I29</f>
        <v>33</v>
      </c>
      <c r="J29">
        <f>'D1'!J29+'D2'!J29+'D3'!J29+'D4'!J29+'D5'!J29</f>
        <v>28</v>
      </c>
      <c r="K29">
        <f>'D1'!K29+'D2'!K29+'D3'!K29+'D4'!K29+'D5'!K29</f>
        <v>13</v>
      </c>
      <c r="L29">
        <f>'D1'!L29+'D2'!L29+'D3'!L29+'D4'!L29+'D5'!L29</f>
        <v>26</v>
      </c>
      <c r="M29">
        <f t="shared" si="5"/>
        <v>-7</v>
      </c>
    </row>
    <row r="30" spans="1:13">
      <c r="H30" t="s">
        <v>39</v>
      </c>
      <c r="I30">
        <f>'D1'!I30+'D2'!I30+'D3'!I30+'D4'!I30+'D5'!I30</f>
        <v>195</v>
      </c>
      <c r="J30">
        <f>'D1'!J30+'D2'!J30+'D3'!J30+'D4'!J30+'D5'!J30</f>
        <v>78</v>
      </c>
      <c r="K30">
        <f>'D1'!K30+'D2'!K30+'D3'!K30+'D4'!K30+'D5'!K30</f>
        <v>51</v>
      </c>
      <c r="L30">
        <f>'D1'!L30+'D2'!L30+'D3'!L30+'D4'!L30+'D5'!L30</f>
        <v>103</v>
      </c>
      <c r="M30">
        <f t="shared" si="5"/>
        <v>-92</v>
      </c>
    </row>
    <row r="31" spans="1:13">
      <c r="H31" t="s">
        <v>40</v>
      </c>
      <c r="I31">
        <f>'D1'!I31+'D2'!I31+'D3'!I31+'D4'!I31+'D5'!I31</f>
        <v>62</v>
      </c>
      <c r="J31">
        <f>'D1'!J31+'D2'!J31+'D3'!J31+'D4'!J31+'D5'!J31</f>
        <v>37</v>
      </c>
      <c r="K31">
        <f>'D1'!K31+'D2'!K31+'D3'!K31+'D4'!K31+'D5'!K31</f>
        <v>19</v>
      </c>
      <c r="L31">
        <f>'D1'!L31+'D2'!L31+'D3'!L31+'D4'!L31+'D5'!L31</f>
        <v>8</v>
      </c>
      <c r="M31">
        <f t="shared" si="5"/>
        <v>-54</v>
      </c>
    </row>
    <row r="32" spans="1:13">
      <c r="H32" t="s">
        <v>41</v>
      </c>
      <c r="I32">
        <f>'D1'!I32+'D2'!I32+'D3'!I32+'D4'!I32+'D5'!I32</f>
        <v>181</v>
      </c>
      <c r="J32">
        <f>'D1'!J32+'D2'!J32+'D3'!J32+'D4'!J32+'D5'!J32</f>
        <v>73</v>
      </c>
      <c r="K32">
        <f>'D1'!K32+'D2'!K32+'D3'!K32+'D4'!K32+'D5'!K32</f>
        <v>26</v>
      </c>
      <c r="L32">
        <f>'D1'!L32+'D2'!L32+'D3'!L32+'D4'!L32+'D5'!L32</f>
        <v>20</v>
      </c>
      <c r="M32">
        <f t="shared" si="5"/>
        <v>-161</v>
      </c>
    </row>
    <row r="33" spans="1:17">
      <c r="H33" t="s">
        <v>42</v>
      </c>
      <c r="I33">
        <f>'D1'!I33+'D2'!I33+'D3'!I33+'D4'!I33+'D5'!I33</f>
        <v>3063</v>
      </c>
      <c r="J33">
        <f>'D1'!J33+'D2'!J33+'D3'!J33+'D4'!J33+'D5'!J33</f>
        <v>2693</v>
      </c>
      <c r="K33">
        <f>'D1'!K33+'D2'!K33+'D3'!K33+'D4'!K33+'D5'!K33</f>
        <v>2625</v>
      </c>
      <c r="L33">
        <f>'D1'!L33+'D2'!L33+'D3'!L33+'D4'!L33+'D5'!L33</f>
        <v>1927</v>
      </c>
      <c r="M33">
        <f t="shared" si="5"/>
        <v>-1136</v>
      </c>
    </row>
    <row r="34" spans="1:17">
      <c r="H34" t="s">
        <v>22</v>
      </c>
      <c r="I34">
        <f>SUM(I25:I33)</f>
        <v>3558</v>
      </c>
      <c r="J34">
        <f t="shared" ref="J34:M34" si="6">SUM(J25:J33)</f>
        <v>2944</v>
      </c>
      <c r="K34">
        <f t="shared" si="6"/>
        <v>2769</v>
      </c>
      <c r="L34">
        <f t="shared" si="6"/>
        <v>2245</v>
      </c>
      <c r="M34">
        <f t="shared" si="6"/>
        <v>-1313</v>
      </c>
    </row>
    <row r="36" spans="1:17">
      <c r="A36" t="s">
        <v>15</v>
      </c>
      <c r="B36">
        <f>'D1'!B36+'D2'!B36+'D3'!B36+'D4'!B36+'D5'!B36</f>
        <v>0</v>
      </c>
      <c r="C36">
        <f>'D1'!C36+'D2'!C36+'D3'!C36+'D4'!C36+'D5'!C36</f>
        <v>0</v>
      </c>
      <c r="D36">
        <f>'D1'!D36+'D2'!D36+'D3'!D36+'D4'!D36+'D5'!D36</f>
        <v>0</v>
      </c>
      <c r="E36">
        <f>'D1'!E36+'D2'!E36+'D3'!E36+'D4'!E36+'D5'!E36</f>
        <v>0</v>
      </c>
      <c r="F36">
        <f>E36-B36</f>
        <v>0</v>
      </c>
      <c r="H36" t="s">
        <v>43</v>
      </c>
      <c r="I36">
        <f>'D1'!I36+'D2'!I36+'D3'!I36+'D4'!I36+'D5'!I36</f>
        <v>0</v>
      </c>
      <c r="J36">
        <f>'D1'!J36+'D2'!J36+'D3'!J36+'D4'!J36+'D5'!J36</f>
        <v>0</v>
      </c>
      <c r="K36">
        <f>'D1'!K36+'D2'!K36+'D3'!K36+'D4'!K36+'D5'!K36</f>
        <v>0</v>
      </c>
      <c r="L36">
        <f>'D1'!L36+'D2'!L36+'D3'!L36+'D4'!L36+'D5'!L36</f>
        <v>0</v>
      </c>
      <c r="M36">
        <f>'D1'!M36+'D2'!M36+'D3'!M36+'D4'!M36+'D5'!M36</f>
        <v>0</v>
      </c>
    </row>
    <row r="37" spans="1:17">
      <c r="A37" t="s">
        <v>16</v>
      </c>
      <c r="B37">
        <f>'D1'!B37+'D2'!B37+'D3'!B37+'D4'!B37+'D5'!B37</f>
        <v>0</v>
      </c>
      <c r="C37">
        <f>'D1'!C37+'D2'!C37+'D3'!C37+'D4'!C37+'D5'!C37</f>
        <v>46</v>
      </c>
      <c r="D37">
        <f>'D1'!D37+'D2'!D37+'D3'!D37+'D4'!D37+'D5'!D37</f>
        <v>0</v>
      </c>
      <c r="E37">
        <f>'D1'!E37+'D2'!E37+'D3'!E37+'D4'!E37+'D5'!E37</f>
        <v>25</v>
      </c>
      <c r="F37">
        <f t="shared" ref="F37:F39" si="7">E37-B37</f>
        <v>25</v>
      </c>
      <c r="H37" t="s">
        <v>44</v>
      </c>
      <c r="I37">
        <f>'D1'!I37+'D2'!I37+'D3'!I37+'D4'!I37+'D5'!I37</f>
        <v>0</v>
      </c>
      <c r="J37">
        <f>'D1'!J37+'D2'!J37+'D3'!J37+'D4'!J37+'D5'!J37</f>
        <v>0</v>
      </c>
      <c r="K37">
        <f>'D1'!K37+'D2'!K37+'D3'!K37+'D4'!K37+'D5'!K37</f>
        <v>0</v>
      </c>
      <c r="L37">
        <f>'D1'!L37+'D2'!L37+'D3'!L37+'D4'!L37+'D5'!L37</f>
        <v>0</v>
      </c>
      <c r="M37">
        <f>'D1'!M37+'D2'!M37+'D3'!M37+'D4'!M37+'D5'!M37</f>
        <v>0</v>
      </c>
    </row>
    <row r="38" spans="1:17">
      <c r="A38" t="s">
        <v>17</v>
      </c>
      <c r="B38">
        <f>'D1'!B38+'D2'!B38+'D3'!B38+'D4'!B38+'D5'!B38</f>
        <v>556</v>
      </c>
      <c r="C38">
        <f>'D1'!C38+'D2'!C38+'D3'!C38+'D4'!C38+'D5'!C38</f>
        <v>481</v>
      </c>
      <c r="D38">
        <f>'D1'!D38+'D2'!D38+'D3'!D38+'D4'!D38+'D5'!D38</f>
        <v>462</v>
      </c>
      <c r="E38">
        <f>'D1'!E38+'D2'!E38+'D3'!E38+'D4'!E38+'D5'!E38</f>
        <v>359</v>
      </c>
      <c r="F38">
        <f t="shared" si="7"/>
        <v>-197</v>
      </c>
      <c r="H38" t="s">
        <v>45</v>
      </c>
      <c r="I38">
        <f>'D1'!I38+'D2'!I38+'D3'!I38+'D4'!I38+'D5'!I38</f>
        <v>48</v>
      </c>
      <c r="J38">
        <f>'D1'!J38+'D2'!J38+'D3'!J38+'D4'!J38+'D5'!J38</f>
        <v>50</v>
      </c>
      <c r="K38">
        <f>'D1'!K38+'D2'!K38+'D3'!K38+'D4'!K38+'D5'!K38</f>
        <v>0</v>
      </c>
      <c r="L38">
        <f>'D1'!L38+'D2'!L38+'D3'!L38+'D4'!L38+'D5'!L38</f>
        <v>25</v>
      </c>
      <c r="M38">
        <f>'D1'!M38+'D2'!M38+'D3'!M38+'D4'!M38+'D5'!M38</f>
        <v>-23</v>
      </c>
    </row>
    <row r="39" spans="1:17">
      <c r="A39" t="s">
        <v>18</v>
      </c>
      <c r="B39">
        <f>'D1'!B39+'D2'!B39+'D3'!B39+'D4'!B39+'D5'!B39</f>
        <v>1390</v>
      </c>
      <c r="C39">
        <f>'D1'!C39+'D2'!C39+'D3'!C39+'D4'!C39+'D5'!C39</f>
        <v>990</v>
      </c>
      <c r="D39">
        <f>'D1'!D39+'D2'!D39+'D3'!D39+'D4'!D39+'D5'!D39</f>
        <v>1189</v>
      </c>
      <c r="E39">
        <f>'D1'!E39+'D2'!E39+'D3'!E39+'D4'!E39+'D5'!E39</f>
        <v>1049</v>
      </c>
      <c r="F39">
        <f t="shared" si="7"/>
        <v>-341</v>
      </c>
      <c r="H39" t="s">
        <v>46</v>
      </c>
      <c r="I39">
        <f>'D1'!I39+'D2'!I39+'D3'!I39+'D4'!I39+'D5'!I39</f>
        <v>120</v>
      </c>
      <c r="J39">
        <f>'D1'!J39+'D2'!J39+'D3'!J39+'D4'!J39+'D5'!J39</f>
        <v>23</v>
      </c>
      <c r="K39">
        <f>'D1'!K39+'D2'!K39+'D3'!K39+'D4'!K39+'D5'!K39</f>
        <v>16</v>
      </c>
      <c r="L39">
        <f>'D1'!L39+'D2'!L39+'D3'!L39+'D4'!L39+'D5'!L39</f>
        <v>8</v>
      </c>
      <c r="M39">
        <f>'D1'!M39+'D2'!M39+'D3'!M39+'D4'!M39+'D5'!M39</f>
        <v>-112</v>
      </c>
    </row>
    <row r="40" spans="1:17">
      <c r="A40" t="s">
        <v>22</v>
      </c>
      <c r="B40">
        <f>SUM(B36:B39)</f>
        <v>1946</v>
      </c>
      <c r="C40">
        <f>SUM(C36:C39)</f>
        <v>1517</v>
      </c>
      <c r="D40">
        <f>SUM(D36:D39)</f>
        <v>1651</v>
      </c>
      <c r="E40">
        <f>SUM(E36:E39)</f>
        <v>1433</v>
      </c>
      <c r="F40" s="4">
        <f>SUM(F36:F39)</f>
        <v>-513</v>
      </c>
      <c r="H40" t="s">
        <v>47</v>
      </c>
      <c r="I40">
        <f>'D1'!I40+'D2'!I40+'D3'!I40+'D4'!I40+'D5'!I40</f>
        <v>0</v>
      </c>
      <c r="J40">
        <f>'D1'!J40+'D2'!J40+'D3'!J40+'D4'!J40+'D5'!J40</f>
        <v>0</v>
      </c>
      <c r="K40">
        <f>'D1'!K40+'D2'!K40+'D3'!K40+'D4'!K40+'D5'!K40</f>
        <v>0</v>
      </c>
      <c r="L40">
        <f>'D1'!L40+'D2'!L40+'D3'!L40+'D4'!L40+'D5'!L40</f>
        <v>0</v>
      </c>
      <c r="M40">
        <f>'D1'!M40+'D2'!M40+'D3'!M40+'D4'!M40+'D5'!M40</f>
        <v>0</v>
      </c>
    </row>
    <row r="41" spans="1:17">
      <c r="H41" t="s">
        <v>48</v>
      </c>
      <c r="I41">
        <f>'D1'!I41+'D2'!I41+'D3'!I41+'D4'!I41+'D5'!I41</f>
        <v>42</v>
      </c>
      <c r="J41">
        <f>'D1'!J41+'D2'!J41+'D3'!J41+'D4'!J41+'D5'!J41</f>
        <v>39</v>
      </c>
      <c r="K41">
        <f>'D1'!K41+'D2'!K41+'D3'!K41+'D4'!K41+'D5'!K41</f>
        <v>20</v>
      </c>
      <c r="L41">
        <f>'D1'!L41+'D2'!L41+'D3'!L41+'D4'!L41+'D5'!L41</f>
        <v>12</v>
      </c>
      <c r="M41">
        <f>'D1'!M41+'D2'!M41+'D3'!M41+'D4'!M41+'D5'!M41</f>
        <v>-30</v>
      </c>
    </row>
    <row r="42" spans="1:17">
      <c r="A42" t="s">
        <v>86</v>
      </c>
      <c r="B42">
        <f>B29+B40</f>
        <v>5504</v>
      </c>
      <c r="C42">
        <f t="shared" ref="C42:E42" si="8">C29+C40</f>
        <v>4461</v>
      </c>
      <c r="D42">
        <f>D29+D40</f>
        <v>4420</v>
      </c>
      <c r="E42">
        <f t="shared" si="8"/>
        <v>3678</v>
      </c>
      <c r="F42">
        <f>F29+F40</f>
        <v>-1826</v>
      </c>
      <c r="H42" t="s">
        <v>49</v>
      </c>
      <c r="I42">
        <f>'D1'!I42+'D2'!I42+'D3'!I42+'D4'!I42+'D5'!I42</f>
        <v>74</v>
      </c>
      <c r="J42">
        <f>'D1'!J42+'D2'!J42+'D3'!J42+'D4'!J42+'D5'!J42</f>
        <v>3</v>
      </c>
      <c r="K42">
        <f>'D1'!K42+'D2'!K42+'D3'!K42+'D4'!K42+'D5'!K42</f>
        <v>0</v>
      </c>
      <c r="L42">
        <f>'D1'!L42+'D2'!L42+'D3'!L42+'D4'!L42+'D5'!L42</f>
        <v>0</v>
      </c>
      <c r="M42">
        <f>'D1'!M42+'D2'!M42+'D3'!M42+'D4'!M42+'D5'!M42</f>
        <v>-74</v>
      </c>
    </row>
    <row r="43" spans="1:17">
      <c r="F43" s="16">
        <f>F42*100/B42</f>
        <v>-33.175872093023258</v>
      </c>
      <c r="H43" t="s">
        <v>50</v>
      </c>
      <c r="I43">
        <f>'D1'!I43+'D2'!I43+'D3'!I43+'D4'!I43+'D5'!I43</f>
        <v>72</v>
      </c>
      <c r="J43">
        <f>'D1'!J43+'D2'!J43+'D3'!J43+'D4'!J43+'D5'!J43</f>
        <v>46</v>
      </c>
      <c r="K43">
        <f>'D1'!K43+'D2'!K43+'D3'!K43+'D4'!K43+'D5'!K43</f>
        <v>48</v>
      </c>
      <c r="L43">
        <f>'D1'!L43+'D2'!L43+'D3'!L43+'D4'!L43+'D5'!L43</f>
        <v>16</v>
      </c>
      <c r="M43">
        <f>'D1'!M43+'D2'!M43+'D3'!M43+'D4'!M43+'D5'!M43</f>
        <v>-56</v>
      </c>
    </row>
    <row r="44" spans="1:17">
      <c r="H44" t="s">
        <v>51</v>
      </c>
      <c r="I44">
        <f>'D1'!I44+'D2'!I44+'D3'!I44+'D4'!I44+'D5'!I44</f>
        <v>1590</v>
      </c>
      <c r="J44">
        <f>'D1'!J44+'D2'!J44+'D3'!J44+'D4'!J44+'D5'!J44</f>
        <v>1356</v>
      </c>
      <c r="K44">
        <f>'D1'!K44+'D2'!K44+'D3'!K44+'D4'!K44+'D5'!K44</f>
        <v>1567</v>
      </c>
      <c r="L44">
        <f>'D1'!L44+'D2'!L44+'D3'!L44+'D4'!L44+'D5'!L44</f>
        <v>1372</v>
      </c>
      <c r="M44">
        <f>'D1'!M44+'D2'!M44+'D3'!M44+'D4'!M44+'D5'!M44</f>
        <v>-218</v>
      </c>
    </row>
    <row r="45" spans="1:17">
      <c r="H45" t="s">
        <v>22</v>
      </c>
      <c r="I45">
        <f>SUM(I36:I44)</f>
        <v>1946</v>
      </c>
      <c r="J45">
        <f t="shared" ref="J45:M45" si="9">SUM(J36:J44)</f>
        <v>1517</v>
      </c>
      <c r="K45">
        <f t="shared" si="9"/>
        <v>1651</v>
      </c>
      <c r="L45">
        <f t="shared" si="9"/>
        <v>1433</v>
      </c>
      <c r="M45">
        <f t="shared" si="9"/>
        <v>-513</v>
      </c>
    </row>
    <row r="48" spans="1:17">
      <c r="A48" t="s">
        <v>52</v>
      </c>
      <c r="B48">
        <f>B9+B18+B29+B40</f>
        <v>21034</v>
      </c>
      <c r="C48">
        <f t="shared" ref="C48:E48" si="10">C9+C18+C29+C40</f>
        <v>14717</v>
      </c>
      <c r="D48">
        <f t="shared" si="10"/>
        <v>13944</v>
      </c>
      <c r="E48">
        <f t="shared" si="10"/>
        <v>10770</v>
      </c>
      <c r="F48">
        <f>E48-B48</f>
        <v>-10264</v>
      </c>
      <c r="H48" s="7" t="s">
        <v>77</v>
      </c>
      <c r="I48" s="7">
        <v>2023</v>
      </c>
      <c r="J48" s="7">
        <v>2024</v>
      </c>
      <c r="K48" s="7">
        <v>2025</v>
      </c>
      <c r="L48" s="7">
        <v>2026</v>
      </c>
      <c r="M48" s="13" t="s">
        <v>87</v>
      </c>
      <c r="N48" s="7">
        <v>2023</v>
      </c>
      <c r="O48" s="7">
        <v>2024</v>
      </c>
      <c r="P48" s="7">
        <v>2025</v>
      </c>
      <c r="Q48" s="7">
        <v>2026</v>
      </c>
    </row>
    <row r="49" spans="6:17">
      <c r="F49" s="16">
        <f>F48*100/B48</f>
        <v>-48.79718550917562</v>
      </c>
      <c r="H49" s="7" t="s">
        <v>78</v>
      </c>
      <c r="I49" s="8">
        <f t="shared" ref="I49:I55" si="11">I5+I14</f>
        <v>0</v>
      </c>
      <c r="J49" s="8">
        <f t="shared" ref="J49:L49" si="12">J5+J14</f>
        <v>0</v>
      </c>
      <c r="K49" s="8">
        <f t="shared" si="12"/>
        <v>0</v>
      </c>
      <c r="L49" s="8">
        <f t="shared" si="12"/>
        <v>0</v>
      </c>
      <c r="M49" s="13"/>
      <c r="N49" s="5">
        <f>I49*100/B48</f>
        <v>0</v>
      </c>
      <c r="O49" s="5">
        <f t="shared" ref="O49:Q49" si="13">J49*100/C48</f>
        <v>0</v>
      </c>
      <c r="P49" s="5">
        <f t="shared" si="13"/>
        <v>0</v>
      </c>
      <c r="Q49" s="5">
        <f t="shared" si="13"/>
        <v>0</v>
      </c>
    </row>
    <row r="50" spans="6:17">
      <c r="H50" s="7" t="s">
        <v>79</v>
      </c>
      <c r="I50" s="8">
        <f t="shared" si="11"/>
        <v>30</v>
      </c>
      <c r="J50" s="8">
        <f t="shared" ref="J50:L50" si="14">J6+J15</f>
        <v>50</v>
      </c>
      <c r="K50" s="8">
        <f t="shared" si="14"/>
        <v>54</v>
      </c>
      <c r="L50" s="8">
        <f t="shared" si="14"/>
        <v>34</v>
      </c>
      <c r="M50" s="13"/>
      <c r="N50" s="5">
        <f>I50*100/B48</f>
        <v>0.14262622420842447</v>
      </c>
      <c r="O50" s="5">
        <f t="shared" ref="O50:Q50" si="15">J50*100/C48</f>
        <v>0.33974315417544337</v>
      </c>
      <c r="P50" s="5">
        <f t="shared" si="15"/>
        <v>0.38726333907056798</v>
      </c>
      <c r="Q50" s="5">
        <f t="shared" si="15"/>
        <v>0.31569173630454966</v>
      </c>
    </row>
    <row r="51" spans="6:17">
      <c r="H51" s="7" t="s">
        <v>80</v>
      </c>
      <c r="I51" s="8">
        <f t="shared" si="11"/>
        <v>510</v>
      </c>
      <c r="J51" s="8">
        <f t="shared" ref="J51:L51" si="16">J7+J16</f>
        <v>373</v>
      </c>
      <c r="K51" s="8">
        <f t="shared" si="16"/>
        <v>264</v>
      </c>
      <c r="L51" s="8">
        <f t="shared" si="16"/>
        <v>215</v>
      </c>
      <c r="M51" s="13"/>
      <c r="N51" s="5">
        <f>I51*100/B48</f>
        <v>2.4246458115432157</v>
      </c>
      <c r="O51" s="5">
        <f t="shared" ref="O51:Q51" si="17">J51*100/C48</f>
        <v>2.5344839301488076</v>
      </c>
      <c r="P51" s="5">
        <f t="shared" si="17"/>
        <v>1.8932874354561102</v>
      </c>
      <c r="Q51" s="5">
        <f t="shared" si="17"/>
        <v>1.9962859795728876</v>
      </c>
    </row>
    <row r="52" spans="6:17">
      <c r="H52" s="7" t="s">
        <v>81</v>
      </c>
      <c r="I52" s="8">
        <f t="shared" si="11"/>
        <v>1432</v>
      </c>
      <c r="J52" s="8">
        <f t="shared" ref="J52:L52" si="18">J8+J17</f>
        <v>935</v>
      </c>
      <c r="K52" s="8">
        <f t="shared" si="18"/>
        <v>885</v>
      </c>
      <c r="L52" s="8">
        <f t="shared" si="18"/>
        <v>599</v>
      </c>
      <c r="M52" s="13"/>
      <c r="N52" s="5">
        <f>I52*100/B48</f>
        <v>6.8080251022154608</v>
      </c>
      <c r="O52" s="5">
        <f t="shared" ref="O52:Q52" si="19">J52*100/C48</f>
        <v>6.3531969830807906</v>
      </c>
      <c r="P52" s="5">
        <f t="shared" si="19"/>
        <v>6.346815834767642</v>
      </c>
      <c r="Q52" s="5">
        <f t="shared" si="19"/>
        <v>5.5617455896007426</v>
      </c>
    </row>
    <row r="53" spans="6:17">
      <c r="H53" s="7" t="s">
        <v>82</v>
      </c>
      <c r="I53" s="8">
        <f t="shared" si="11"/>
        <v>3244</v>
      </c>
      <c r="J53" s="8">
        <f t="shared" ref="J53:L53" si="20">J9+J18</f>
        <v>1906</v>
      </c>
      <c r="K53" s="8">
        <f t="shared" si="20"/>
        <v>1503</v>
      </c>
      <c r="L53" s="8">
        <f t="shared" si="20"/>
        <v>1170</v>
      </c>
      <c r="M53" s="13"/>
      <c r="N53" s="5">
        <f>I53*100/B48</f>
        <v>15.422649044404297</v>
      </c>
      <c r="O53" s="5">
        <f t="shared" ref="O53:Q53" si="21">J53*100/C48</f>
        <v>12.951009037167902</v>
      </c>
      <c r="P53" s="5">
        <f t="shared" si="21"/>
        <v>10.778829604130809</v>
      </c>
      <c r="Q53" s="5">
        <f t="shared" si="21"/>
        <v>10.863509749303621</v>
      </c>
    </row>
    <row r="54" spans="6:17">
      <c r="H54" s="7" t="s">
        <v>83</v>
      </c>
      <c r="I54" s="8">
        <f t="shared" si="11"/>
        <v>4162</v>
      </c>
      <c r="J54" s="8">
        <f t="shared" ref="J54:L54" si="22">J10+J19</f>
        <v>2320</v>
      </c>
      <c r="K54" s="8">
        <f t="shared" si="22"/>
        <v>2055</v>
      </c>
      <c r="L54" s="8">
        <f t="shared" si="22"/>
        <v>1720</v>
      </c>
      <c r="M54" s="13"/>
      <c r="N54" s="5">
        <f>I54*100/B48</f>
        <v>19.787011505182086</v>
      </c>
      <c r="O54" s="5">
        <f t="shared" ref="O54:Q54" si="23">J54*100/C48</f>
        <v>15.764082353740573</v>
      </c>
      <c r="P54" s="5">
        <f t="shared" si="23"/>
        <v>14.737521514629949</v>
      </c>
      <c r="Q54" s="5">
        <f t="shared" si="23"/>
        <v>15.9702878365831</v>
      </c>
    </row>
    <row r="55" spans="6:17">
      <c r="H55" s="7" t="s">
        <v>84</v>
      </c>
      <c r="I55" s="8">
        <f t="shared" si="11"/>
        <v>6152</v>
      </c>
      <c r="J55" s="8">
        <f t="shared" ref="J55:L55" si="24">J11+J20</f>
        <v>4672</v>
      </c>
      <c r="K55" s="8">
        <f t="shared" si="24"/>
        <v>4763</v>
      </c>
      <c r="L55" s="8">
        <f t="shared" si="24"/>
        <v>3354</v>
      </c>
      <c r="M55" s="13"/>
      <c r="N55" s="5">
        <f>I55*100/B48</f>
        <v>29.247884377674243</v>
      </c>
      <c r="O55" s="5">
        <f t="shared" ref="O55:Q55" si="25">J55*100/C48</f>
        <v>31.745600326153429</v>
      </c>
      <c r="P55" s="5">
        <f t="shared" si="25"/>
        <v>34.158060814687317</v>
      </c>
      <c r="Q55" s="5">
        <f t="shared" si="25"/>
        <v>31.142061281337046</v>
      </c>
    </row>
    <row r="57" spans="6:17">
      <c r="H57" t="s">
        <v>22</v>
      </c>
      <c r="I57">
        <f>SUM(I49:I55)</f>
        <v>15530</v>
      </c>
      <c r="J57">
        <f t="shared" ref="J57:L57" si="26">SUM(J49:J55)</f>
        <v>10256</v>
      </c>
      <c r="K57">
        <f t="shared" si="26"/>
        <v>9524</v>
      </c>
      <c r="L57">
        <f t="shared" si="26"/>
        <v>7092</v>
      </c>
      <c r="M57" s="5"/>
      <c r="N57" s="5">
        <f>SUM(N49:N55)</f>
        <v>73.832842065227723</v>
      </c>
      <c r="O57" s="5">
        <f t="shared" ref="O57:Q57" si="27">SUM(O49:O55)</f>
        <v>69.688115784466959</v>
      </c>
      <c r="P57" s="5">
        <f t="shared" si="27"/>
        <v>68.301778542742397</v>
      </c>
      <c r="Q57" s="5">
        <f t="shared" si="27"/>
        <v>65.849582172701943</v>
      </c>
    </row>
    <row r="64" spans="6:17">
      <c r="H64" s="6" t="s">
        <v>76</v>
      </c>
      <c r="I64" s="6">
        <v>2023</v>
      </c>
      <c r="J64" s="6">
        <v>2024</v>
      </c>
      <c r="K64" s="6">
        <v>2025</v>
      </c>
      <c r="L64" s="6">
        <v>2026</v>
      </c>
      <c r="M64" s="14" t="s">
        <v>87</v>
      </c>
      <c r="N64" s="6">
        <v>2023</v>
      </c>
      <c r="O64" s="6">
        <v>2024</v>
      </c>
      <c r="P64" s="6">
        <v>2025</v>
      </c>
      <c r="Q64" s="6">
        <v>2026</v>
      </c>
    </row>
    <row r="65" spans="8:17">
      <c r="H65" s="6" t="s">
        <v>67</v>
      </c>
      <c r="I65">
        <f>I25+I36</f>
        <v>0</v>
      </c>
      <c r="J65">
        <f t="shared" ref="J65:L65" si="28">J25+J36</f>
        <v>12</v>
      </c>
      <c r="K65">
        <f t="shared" si="28"/>
        <v>14</v>
      </c>
      <c r="L65">
        <f t="shared" si="28"/>
        <v>57</v>
      </c>
      <c r="M65" s="14"/>
      <c r="N65" s="5">
        <f>I65*100/B48</f>
        <v>0</v>
      </c>
      <c r="O65" s="5">
        <f t="shared" ref="O65:P65" si="29">J65*100/C48</f>
        <v>8.1538357002106404E-2</v>
      </c>
      <c r="P65" s="5">
        <f t="shared" si="29"/>
        <v>0.10040160642570281</v>
      </c>
      <c r="Q65" s="5">
        <f>L65*100/E48</f>
        <v>0.52924791086350975</v>
      </c>
    </row>
    <row r="66" spans="8:17">
      <c r="H66" s="6" t="s">
        <v>68</v>
      </c>
      <c r="I66">
        <f t="shared" ref="I66:L73" si="30">I26+I37</f>
        <v>0</v>
      </c>
      <c r="J66">
        <f t="shared" si="30"/>
        <v>2</v>
      </c>
      <c r="K66">
        <f t="shared" si="30"/>
        <v>0</v>
      </c>
      <c r="L66">
        <f t="shared" si="30"/>
        <v>0</v>
      </c>
      <c r="M66" s="14"/>
      <c r="N66" s="5">
        <f>I66*100/B48</f>
        <v>0</v>
      </c>
      <c r="O66" s="5">
        <f t="shared" ref="O66:Q66" si="31">J66*100/C48</f>
        <v>1.3589726167017735E-2</v>
      </c>
      <c r="P66" s="5">
        <f t="shared" si="31"/>
        <v>0</v>
      </c>
      <c r="Q66" s="5">
        <f t="shared" si="31"/>
        <v>0</v>
      </c>
    </row>
    <row r="67" spans="8:17">
      <c r="H67" s="6" t="s">
        <v>69</v>
      </c>
      <c r="I67">
        <f t="shared" si="30"/>
        <v>53</v>
      </c>
      <c r="J67">
        <f t="shared" si="30"/>
        <v>58</v>
      </c>
      <c r="K67">
        <f t="shared" si="30"/>
        <v>10</v>
      </c>
      <c r="L67">
        <f t="shared" si="30"/>
        <v>88</v>
      </c>
      <c r="M67" s="14"/>
      <c r="N67" s="5">
        <f>I67*100/B48</f>
        <v>0.25197299610154988</v>
      </c>
      <c r="O67" s="5">
        <f t="shared" ref="O67:Q67" si="32">J67*100/C48</f>
        <v>0.39410205884351429</v>
      </c>
      <c r="P67" s="5">
        <f t="shared" si="32"/>
        <v>7.1715433161216299E-2</v>
      </c>
      <c r="Q67" s="5">
        <f t="shared" si="32"/>
        <v>0.81708449396471683</v>
      </c>
    </row>
    <row r="68" spans="8:17">
      <c r="H68" s="6" t="s">
        <v>70</v>
      </c>
      <c r="I68">
        <f t="shared" si="30"/>
        <v>139</v>
      </c>
      <c r="J68">
        <f t="shared" si="30"/>
        <v>36</v>
      </c>
      <c r="K68">
        <f t="shared" si="30"/>
        <v>27</v>
      </c>
      <c r="L68">
        <f t="shared" si="30"/>
        <v>49</v>
      </c>
      <c r="M68" s="14"/>
      <c r="N68" s="5">
        <f>I68*100/B48</f>
        <v>0.6608348388323666</v>
      </c>
      <c r="O68" s="5">
        <f t="shared" ref="O68:Q68" si="33">J68*100/C48</f>
        <v>0.24461507100631921</v>
      </c>
      <c r="P68" s="5">
        <f t="shared" si="33"/>
        <v>0.19363166953528399</v>
      </c>
      <c r="Q68" s="5">
        <f t="shared" si="33"/>
        <v>0.45496750232126276</v>
      </c>
    </row>
    <row r="69" spans="8:17">
      <c r="H69" s="6" t="s">
        <v>71</v>
      </c>
      <c r="I69">
        <f t="shared" si="30"/>
        <v>33</v>
      </c>
      <c r="J69">
        <f t="shared" si="30"/>
        <v>28</v>
      </c>
      <c r="K69">
        <f t="shared" si="30"/>
        <v>13</v>
      </c>
      <c r="L69">
        <f t="shared" si="30"/>
        <v>26</v>
      </c>
      <c r="M69" s="14"/>
      <c r="N69" s="5">
        <f>I69*100/B48</f>
        <v>0.15688884662926691</v>
      </c>
      <c r="O69" s="5">
        <f t="shared" ref="O69:Q69" si="34">J69*100/C48</f>
        <v>0.19025616633824829</v>
      </c>
      <c r="P69" s="5">
        <f t="shared" si="34"/>
        <v>9.3230063109581179E-2</v>
      </c>
      <c r="Q69" s="5">
        <f t="shared" si="34"/>
        <v>0.2414113277623027</v>
      </c>
    </row>
    <row r="70" spans="8:17">
      <c r="H70" s="6" t="s">
        <v>72</v>
      </c>
      <c r="I70">
        <f t="shared" si="30"/>
        <v>237</v>
      </c>
      <c r="J70">
        <f t="shared" si="30"/>
        <v>117</v>
      </c>
      <c r="K70">
        <f t="shared" si="30"/>
        <v>71</v>
      </c>
      <c r="L70">
        <f t="shared" si="30"/>
        <v>115</v>
      </c>
      <c r="M70" s="14"/>
      <c r="N70" s="5">
        <f>I70*100/B48</f>
        <v>1.1267471712465531</v>
      </c>
      <c r="O70" s="5">
        <f t="shared" ref="O70:Q70" si="35">J70*100/C48</f>
        <v>0.79499898077053743</v>
      </c>
      <c r="P70" s="5">
        <f t="shared" si="35"/>
        <v>0.50917957544463566</v>
      </c>
      <c r="Q70" s="5">
        <f t="shared" si="35"/>
        <v>1.0677808727948004</v>
      </c>
    </row>
    <row r="71" spans="8:17">
      <c r="H71" s="6" t="s">
        <v>73</v>
      </c>
      <c r="I71">
        <f t="shared" si="30"/>
        <v>136</v>
      </c>
      <c r="J71">
        <f t="shared" si="30"/>
        <v>40</v>
      </c>
      <c r="K71">
        <f t="shared" si="30"/>
        <v>19</v>
      </c>
      <c r="L71">
        <f t="shared" si="30"/>
        <v>8</v>
      </c>
      <c r="M71" s="14"/>
      <c r="N71" s="5">
        <f>I71*100/B48</f>
        <v>0.64657221641152418</v>
      </c>
      <c r="O71" s="5">
        <f t="shared" ref="O71:Q71" si="36">J71*100/C48</f>
        <v>0.2717945233403547</v>
      </c>
      <c r="P71" s="5">
        <f t="shared" si="36"/>
        <v>0.13625932300631097</v>
      </c>
      <c r="Q71" s="5">
        <f t="shared" si="36"/>
        <v>7.4280408542246976E-2</v>
      </c>
    </row>
    <row r="72" spans="8:17">
      <c r="H72" s="6" t="s">
        <v>74</v>
      </c>
      <c r="I72">
        <f t="shared" si="30"/>
        <v>253</v>
      </c>
      <c r="J72">
        <f t="shared" si="30"/>
        <v>119</v>
      </c>
      <c r="K72">
        <f t="shared" si="30"/>
        <v>74</v>
      </c>
      <c r="L72">
        <f t="shared" si="30"/>
        <v>36</v>
      </c>
      <c r="M72" s="14"/>
      <c r="N72" s="5">
        <f>I72*100/B48</f>
        <v>1.2028144908243796</v>
      </c>
      <c r="O72" s="5">
        <f t="shared" ref="O72:Q72" si="37">J72*100/C48</f>
        <v>0.80858870693755525</v>
      </c>
      <c r="P72" s="5">
        <f t="shared" si="37"/>
        <v>0.53069420539300061</v>
      </c>
      <c r="Q72" s="5">
        <f t="shared" si="37"/>
        <v>0.33426183844011143</v>
      </c>
    </row>
    <row r="73" spans="8:17">
      <c r="H73" s="6" t="s">
        <v>75</v>
      </c>
      <c r="I73">
        <f t="shared" si="30"/>
        <v>4653</v>
      </c>
      <c r="J73">
        <f t="shared" si="30"/>
        <v>4049</v>
      </c>
      <c r="K73">
        <f t="shared" si="30"/>
        <v>4192</v>
      </c>
      <c r="L73">
        <f t="shared" si="30"/>
        <v>3299</v>
      </c>
      <c r="M73" s="14"/>
      <c r="N73" s="5">
        <f>I73*100/B48</f>
        <v>22.121327374726633</v>
      </c>
      <c r="O73" s="5">
        <f t="shared" ref="O73:Q73" si="38">J73*100/C48</f>
        <v>27.512400625127405</v>
      </c>
      <c r="P73" s="5">
        <f t="shared" si="38"/>
        <v>30.06310958118187</v>
      </c>
      <c r="Q73" s="5">
        <f t="shared" si="38"/>
        <v>30.631383472609098</v>
      </c>
    </row>
    <row r="75" spans="8:17">
      <c r="H75" t="s">
        <v>88</v>
      </c>
      <c r="I75">
        <f>SUM(I65:I73)</f>
        <v>5504</v>
      </c>
      <c r="J75">
        <f t="shared" ref="J75:L75" si="39">SUM(J65:J73)</f>
        <v>4461</v>
      </c>
      <c r="K75">
        <f t="shared" si="39"/>
        <v>4420</v>
      </c>
      <c r="L75">
        <f t="shared" si="39"/>
        <v>3678</v>
      </c>
      <c r="N75" s="5">
        <f>SUM(N67:N73)</f>
        <v>26.167157934772273</v>
      </c>
      <c r="O75" s="5">
        <f t="shared" ref="O75:Q75" si="40">SUM(O67:O73)</f>
        <v>30.216756132363933</v>
      </c>
      <c r="P75" s="5">
        <f t="shared" si="40"/>
        <v>31.597819850831897</v>
      </c>
      <c r="Q75" s="5">
        <f t="shared" si="40"/>
        <v>33.621169916434539</v>
      </c>
    </row>
  </sheetData>
  <mergeCells count="4">
    <mergeCell ref="A1:F1"/>
    <mergeCell ref="H1:M1"/>
    <mergeCell ref="M48:M55"/>
    <mergeCell ref="M64:M73"/>
  </mergeCells>
  <conditionalFormatting sqref="C9">
    <cfRule type="cellIs" dxfId="645" priority="8" operator="lessThan">
      <formula>$B$9</formula>
    </cfRule>
  </conditionalFormatting>
  <conditionalFormatting sqref="C18">
    <cfRule type="cellIs" dxfId="644" priority="74" operator="greaterThan">
      <formula>$B$9</formula>
    </cfRule>
    <cfRule type="cellIs" dxfId="643" priority="73" operator="lessThan">
      <formula>$B$9</formula>
    </cfRule>
    <cfRule type="cellIs" dxfId="642" priority="72" operator="greaterThan">
      <formula>$B$18</formula>
    </cfRule>
    <cfRule type="cellIs" dxfId="641" priority="71" operator="lessThan">
      <formula>$B$18</formula>
    </cfRule>
  </conditionalFormatting>
  <conditionalFormatting sqref="C29">
    <cfRule type="cellIs" dxfId="640" priority="64" operator="greaterThan">
      <formula>$B$29</formula>
    </cfRule>
    <cfRule type="cellIs" dxfId="639" priority="63" operator="lessThan">
      <formula>$B$29</formula>
    </cfRule>
  </conditionalFormatting>
  <conditionalFormatting sqref="C40">
    <cfRule type="cellIs" dxfId="638" priority="58" operator="greaterThan">
      <formula>$B$40</formula>
    </cfRule>
    <cfRule type="cellIs" dxfId="637" priority="57" operator="lessThan">
      <formula>$B$40</formula>
    </cfRule>
  </conditionalFormatting>
  <conditionalFormatting sqref="C48">
    <cfRule type="cellIs" dxfId="636" priority="42" operator="lessThan">
      <formula>$B$48</formula>
    </cfRule>
    <cfRule type="cellIs" dxfId="635" priority="43" operator="greaterThan">
      <formula>$B$48</formula>
    </cfRule>
  </conditionalFormatting>
  <conditionalFormatting sqref="C20:F20">
    <cfRule type="cellIs" dxfId="634" priority="28" operator="greaterThan">
      <formula>$B$20</formula>
    </cfRule>
  </conditionalFormatting>
  <conditionalFormatting sqref="D9">
    <cfRule type="cellIs" dxfId="633" priority="7" operator="lessThan">
      <formula>$C$9</formula>
    </cfRule>
  </conditionalFormatting>
  <conditionalFormatting sqref="D18">
    <cfRule type="cellIs" dxfId="632" priority="52" operator="greaterThan">
      <formula>$C$18</formula>
    </cfRule>
    <cfRule type="cellIs" dxfId="631" priority="51" operator="lessThan">
      <formula>$C$18</formula>
    </cfRule>
  </conditionalFormatting>
  <conditionalFormatting sqref="D29">
    <cfRule type="cellIs" dxfId="630" priority="62" operator="greaterThan">
      <formula>$C$29</formula>
    </cfRule>
    <cfRule type="cellIs" dxfId="629" priority="61" operator="lessThan">
      <formula>$C$29</formula>
    </cfRule>
  </conditionalFormatting>
  <conditionalFormatting sqref="D40">
    <cfRule type="cellIs" dxfId="628" priority="55" operator="lessThan">
      <formula>$C$40</formula>
    </cfRule>
    <cfRule type="cellIs" dxfId="627" priority="56" operator="greaterThan">
      <formula>$C$40</formula>
    </cfRule>
  </conditionalFormatting>
  <conditionalFormatting sqref="D48">
    <cfRule type="cellIs" dxfId="626" priority="40" operator="lessThan">
      <formula>$C$48</formula>
    </cfRule>
    <cfRule type="cellIs" dxfId="625" priority="41" operator="greaterThan">
      <formula>$C$48</formula>
    </cfRule>
  </conditionalFormatting>
  <conditionalFormatting sqref="E9">
    <cfRule type="cellIs" dxfId="624" priority="5" operator="lessThan">
      <formula>$D$9</formula>
    </cfRule>
  </conditionalFormatting>
  <conditionalFormatting sqref="E18">
    <cfRule type="cellIs" dxfId="623" priority="49" operator="lessThan">
      <formula>$D$18</formula>
    </cfRule>
    <cfRule type="cellIs" dxfId="622" priority="50" operator="greaterThan">
      <formula>$D$18</formula>
    </cfRule>
  </conditionalFormatting>
  <conditionalFormatting sqref="E29">
    <cfRule type="cellIs" dxfId="621" priority="60" operator="greaterThan">
      <formula>$D$29</formula>
    </cfRule>
    <cfRule type="cellIs" dxfId="620" priority="59" operator="lessThan">
      <formula>$D$29</formula>
    </cfRule>
  </conditionalFormatting>
  <conditionalFormatting sqref="E40">
    <cfRule type="cellIs" dxfId="619" priority="53" operator="lessThan">
      <formula>$D$40</formula>
    </cfRule>
    <cfRule type="cellIs" dxfId="618" priority="54" operator="greaterThan">
      <formula>$D$40</formula>
    </cfRule>
  </conditionalFormatting>
  <conditionalFormatting sqref="E42">
    <cfRule type="cellIs" dxfId="617" priority="16" operator="lessThan">
      <formula>$D$42</formula>
    </cfRule>
    <cfRule type="cellIs" dxfId="616" priority="17" operator="greaterThan">
      <formula>$D$42</formula>
    </cfRule>
  </conditionalFormatting>
  <conditionalFormatting sqref="E48">
    <cfRule type="cellIs" dxfId="615" priority="38" operator="lessThan">
      <formula>$D$48</formula>
    </cfRule>
    <cfRule type="cellIs" dxfId="614" priority="39" operator="greaterThan">
      <formula>$D$48</formula>
    </cfRule>
  </conditionalFormatting>
  <conditionalFormatting sqref="F5:F9">
    <cfRule type="cellIs" dxfId="613" priority="36" operator="greaterThan">
      <formula>0</formula>
    </cfRule>
    <cfRule type="cellIs" dxfId="612" priority="37" operator="lessThan">
      <formula>0</formula>
    </cfRule>
    <cfRule type="cellIs" dxfId="611" priority="35" operator="lessThan">
      <formula>0</formula>
    </cfRule>
  </conditionalFormatting>
  <conditionalFormatting sqref="F14:F18">
    <cfRule type="cellIs" dxfId="610" priority="85" operator="greaterThan">
      <formula>0</formula>
    </cfRule>
    <cfRule type="cellIs" dxfId="609" priority="86" operator="lessThan">
      <formula>0</formula>
    </cfRule>
  </conditionalFormatting>
  <conditionalFormatting sqref="F15:F18">
    <cfRule type="cellIs" dxfId="608" priority="69" operator="lessThan">
      <formula>0</formula>
    </cfRule>
  </conditionalFormatting>
  <conditionalFormatting sqref="F25:F29">
    <cfRule type="cellIs" dxfId="607" priority="68" operator="lessThan">
      <formula>0</formula>
    </cfRule>
    <cfRule type="cellIs" dxfId="606" priority="67" operator="greaterThan">
      <formula>0</formula>
    </cfRule>
  </conditionalFormatting>
  <conditionalFormatting sqref="F26:F29">
    <cfRule type="cellIs" dxfId="605" priority="66" operator="lessThan">
      <formula>0</formula>
    </cfRule>
  </conditionalFormatting>
  <conditionalFormatting sqref="F36:F40">
    <cfRule type="cellIs" dxfId="604" priority="48" operator="lessThan">
      <formula>0</formula>
    </cfRule>
    <cfRule type="cellIs" dxfId="603" priority="47" operator="greaterThan">
      <formula>0</formula>
    </cfRule>
  </conditionalFormatting>
  <conditionalFormatting sqref="F37:F40">
    <cfRule type="cellIs" dxfId="602" priority="46" operator="lessThan">
      <formula>0</formula>
    </cfRule>
  </conditionalFormatting>
  <conditionalFormatting sqref="F42">
    <cfRule type="cellIs" dxfId="601" priority="19" operator="greaterThan">
      <formula>$D$29</formula>
    </cfRule>
    <cfRule type="cellIs" dxfId="600" priority="18" operator="lessThan">
      <formula>$D$29</formula>
    </cfRule>
  </conditionalFormatting>
  <conditionalFormatting sqref="F48">
    <cfRule type="cellIs" dxfId="599" priority="45" operator="lessThan">
      <formula>0</formula>
    </cfRule>
  </conditionalFormatting>
  <conditionalFormatting sqref="F48 F50:F52">
    <cfRule type="cellIs" dxfId="598" priority="44" operator="greaterThan">
      <formula>0</formula>
    </cfRule>
  </conditionalFormatting>
  <conditionalFormatting sqref="F50:F52">
    <cfRule type="cellIs" dxfId="597" priority="84" operator="lessThan">
      <formula>0</formula>
    </cfRule>
  </conditionalFormatting>
  <conditionalFormatting sqref="M5:M12">
    <cfRule type="cellIs" dxfId="596" priority="14" operator="lessThan">
      <formula>0</formula>
    </cfRule>
    <cfRule type="cellIs" dxfId="595" priority="15" operator="greaterThan">
      <formula>0</formula>
    </cfRule>
  </conditionalFormatting>
  <conditionalFormatting sqref="M14:M21">
    <cfRule type="cellIs" dxfId="594" priority="13" operator="greaterThan">
      <formula>0</formula>
    </cfRule>
    <cfRule type="cellIs" dxfId="593" priority="12" operator="lessThan">
      <formula>0</formula>
    </cfRule>
  </conditionalFormatting>
  <conditionalFormatting sqref="M25:M34">
    <cfRule type="cellIs" dxfId="592" priority="33" operator="greaterThan">
      <formula>0</formula>
    </cfRule>
    <cfRule type="cellIs" dxfId="591" priority="32" operator="lessThan">
      <formula>0</formula>
    </cfRule>
    <cfRule type="cellIs" dxfId="590" priority="34" operator="lessThan">
      <formula>0</formula>
    </cfRule>
  </conditionalFormatting>
  <conditionalFormatting sqref="M36:M45">
    <cfRule type="cellIs" dxfId="589" priority="10" operator="greaterThan">
      <formula>0</formula>
    </cfRule>
    <cfRule type="cellIs" dxfId="588" priority="11" operator="lessThan">
      <formula>0</formula>
    </cfRule>
    <cfRule type="cellIs" dxfId="587" priority="9" operator="lessThan">
      <formula>0</formula>
    </cfRule>
  </conditionalFormatting>
  <conditionalFormatting sqref="C42">
    <cfRule type="cellIs" dxfId="586" priority="4" operator="greaterThan">
      <formula>$B$42</formula>
    </cfRule>
    <cfRule type="cellIs" dxfId="585" priority="3" operator="lessThan">
      <formula>$B$42</formula>
    </cfRule>
  </conditionalFormatting>
  <conditionalFormatting sqref="D42">
    <cfRule type="cellIs" dxfId="583" priority="2" operator="greaterThan">
      <formula>$C$42</formula>
    </cfRule>
    <cfRule type="cellIs" dxfId="584" priority="1" operator="lessThan">
      <formula>$C$42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1D59-1638-4E70-96ED-28D422B8791E}">
  <dimension ref="A1:Q78"/>
  <sheetViews>
    <sheetView topLeftCell="A31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101</v>
      </c>
      <c r="B1" s="12"/>
      <c r="C1" s="12"/>
      <c r="D1" s="12"/>
      <c r="E1" s="12"/>
      <c r="F1" s="12"/>
      <c r="H1" s="12" t="s">
        <v>102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32</v>
      </c>
      <c r="C7">
        <v>20</v>
      </c>
      <c r="D7">
        <v>16</v>
      </c>
      <c r="E7">
        <v>22</v>
      </c>
      <c r="F7">
        <f t="shared" si="0"/>
        <v>-10</v>
      </c>
      <c r="H7" t="s">
        <v>21</v>
      </c>
      <c r="M7">
        <f t="shared" si="1"/>
        <v>0</v>
      </c>
    </row>
    <row r="8" spans="1:13">
      <c r="A8" t="s">
        <v>6</v>
      </c>
      <c r="B8">
        <v>83</v>
      </c>
      <c r="C8">
        <v>52</v>
      </c>
      <c r="D8">
        <v>40</v>
      </c>
      <c r="E8">
        <v>49</v>
      </c>
      <c r="F8">
        <f t="shared" si="0"/>
        <v>-34</v>
      </c>
      <c r="H8" t="s">
        <v>23</v>
      </c>
      <c r="I8">
        <v>1</v>
      </c>
      <c r="M8">
        <f t="shared" si="1"/>
        <v>-1</v>
      </c>
    </row>
    <row r="9" spans="1:13">
      <c r="A9" t="s">
        <v>22</v>
      </c>
      <c r="B9">
        <f>SUM(B5:B8)</f>
        <v>115</v>
      </c>
      <c r="C9">
        <f>SUM(C5:C8)</f>
        <v>72</v>
      </c>
      <c r="D9">
        <f>SUM(D5:D8)</f>
        <v>56</v>
      </c>
      <c r="E9">
        <f>SUM(E5:E8)</f>
        <v>71</v>
      </c>
      <c r="F9" s="4">
        <f t="shared" si="0"/>
        <v>-44</v>
      </c>
      <c r="H9" t="s">
        <v>24</v>
      </c>
      <c r="I9">
        <v>10</v>
      </c>
      <c r="J9">
        <v>1</v>
      </c>
      <c r="K9">
        <v>5</v>
      </c>
      <c r="L9">
        <v>5</v>
      </c>
      <c r="M9">
        <f t="shared" si="1"/>
        <v>-5</v>
      </c>
    </row>
    <row r="10" spans="1:13">
      <c r="H10" t="s">
        <v>25</v>
      </c>
      <c r="I10">
        <v>21</v>
      </c>
      <c r="J10">
        <v>19</v>
      </c>
      <c r="K10">
        <v>11</v>
      </c>
      <c r="L10">
        <v>17</v>
      </c>
      <c r="M10">
        <f t="shared" si="1"/>
        <v>-4</v>
      </c>
    </row>
    <row r="11" spans="1:13">
      <c r="H11" t="s">
        <v>26</v>
      </c>
      <c r="I11">
        <v>83</v>
      </c>
      <c r="J11">
        <v>52</v>
      </c>
      <c r="K11">
        <v>40</v>
      </c>
      <c r="L11">
        <v>49</v>
      </c>
      <c r="M11">
        <f t="shared" si="1"/>
        <v>-34</v>
      </c>
    </row>
    <row r="12" spans="1:13">
      <c r="H12" t="s">
        <v>22</v>
      </c>
      <c r="I12">
        <f>SUM(I5:I11)</f>
        <v>115</v>
      </c>
      <c r="J12">
        <f t="shared" ref="J12:L12" si="2">SUM(J5:J11)</f>
        <v>72</v>
      </c>
      <c r="K12">
        <f t="shared" si="2"/>
        <v>56</v>
      </c>
      <c r="L12">
        <f t="shared" si="2"/>
        <v>71</v>
      </c>
      <c r="M12">
        <f t="shared" si="1"/>
        <v>-44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80</v>
      </c>
      <c r="C16">
        <v>83</v>
      </c>
      <c r="D16">
        <v>60</v>
      </c>
      <c r="E16">
        <v>27</v>
      </c>
      <c r="F16">
        <f t="shared" si="3"/>
        <v>-53</v>
      </c>
      <c r="H16" t="s">
        <v>29</v>
      </c>
      <c r="M16">
        <f t="shared" si="4"/>
        <v>0</v>
      </c>
    </row>
    <row r="17" spans="1:13">
      <c r="A17" t="s">
        <v>10</v>
      </c>
      <c r="B17">
        <v>144</v>
      </c>
      <c r="C17">
        <v>99</v>
      </c>
      <c r="D17">
        <v>45</v>
      </c>
      <c r="E17">
        <v>73</v>
      </c>
      <c r="F17">
        <f t="shared" si="3"/>
        <v>-71</v>
      </c>
      <c r="H17" t="s">
        <v>30</v>
      </c>
      <c r="I17">
        <v>4</v>
      </c>
      <c r="J17">
        <v>2</v>
      </c>
      <c r="M17">
        <f t="shared" si="4"/>
        <v>-4</v>
      </c>
    </row>
    <row r="18" spans="1:13">
      <c r="A18" t="s">
        <v>22</v>
      </c>
      <c r="B18">
        <f>SUM(B14:B17)</f>
        <v>224</v>
      </c>
      <c r="C18">
        <f t="shared" ref="C18:F18" si="5">SUM(C14:C17)</f>
        <v>182</v>
      </c>
      <c r="D18" s="4">
        <f t="shared" si="5"/>
        <v>105</v>
      </c>
      <c r="E18" s="4">
        <f t="shared" si="5"/>
        <v>100</v>
      </c>
      <c r="F18" s="4">
        <f t="shared" si="5"/>
        <v>-124</v>
      </c>
      <c r="H18" t="s">
        <v>31</v>
      </c>
      <c r="I18">
        <v>20</v>
      </c>
      <c r="J18">
        <v>21</v>
      </c>
      <c r="K18">
        <v>20</v>
      </c>
      <c r="L18">
        <v>7</v>
      </c>
      <c r="M18">
        <f t="shared" si="4"/>
        <v>-13</v>
      </c>
    </row>
    <row r="19" spans="1:13">
      <c r="H19" t="s">
        <v>32</v>
      </c>
      <c r="I19">
        <v>56</v>
      </c>
      <c r="J19">
        <v>60</v>
      </c>
      <c r="K19">
        <v>40</v>
      </c>
      <c r="L19">
        <v>20</v>
      </c>
      <c r="M19">
        <f t="shared" si="4"/>
        <v>-36</v>
      </c>
    </row>
    <row r="20" spans="1:13">
      <c r="A20" t="s">
        <v>85</v>
      </c>
      <c r="B20">
        <f>B9+B18</f>
        <v>339</v>
      </c>
      <c r="C20">
        <f t="shared" ref="C20:F20" si="6">C9+C18</f>
        <v>254</v>
      </c>
      <c r="D20">
        <f t="shared" si="6"/>
        <v>161</v>
      </c>
      <c r="E20">
        <f t="shared" si="6"/>
        <v>171</v>
      </c>
      <c r="F20">
        <f t="shared" si="6"/>
        <v>-168</v>
      </c>
      <c r="H20" t="s">
        <v>33</v>
      </c>
      <c r="I20">
        <v>144</v>
      </c>
      <c r="J20">
        <v>99</v>
      </c>
      <c r="K20">
        <v>45</v>
      </c>
      <c r="L20">
        <v>73</v>
      </c>
      <c r="M20">
        <f t="shared" si="4"/>
        <v>-71</v>
      </c>
    </row>
    <row r="21" spans="1:13">
      <c r="F21" s="16">
        <f>F20*100/B20</f>
        <v>-49.557522123893804</v>
      </c>
      <c r="H21" t="s">
        <v>22</v>
      </c>
      <c r="I21">
        <f>SUM(I14:I20)</f>
        <v>224</v>
      </c>
      <c r="J21">
        <f t="shared" ref="J21:L21" si="7">SUM(J14:J20)</f>
        <v>182</v>
      </c>
      <c r="K21">
        <f t="shared" si="7"/>
        <v>105</v>
      </c>
      <c r="L21">
        <f t="shared" si="7"/>
        <v>100</v>
      </c>
      <c r="M21">
        <f t="shared" si="4"/>
        <v>-124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53</v>
      </c>
      <c r="C27">
        <v>47</v>
      </c>
      <c r="D27">
        <v>28</v>
      </c>
      <c r="E27">
        <v>42</v>
      </c>
      <c r="F27">
        <f t="shared" si="8"/>
        <v>-11</v>
      </c>
      <c r="H27" t="s">
        <v>36</v>
      </c>
      <c r="M27">
        <f t="shared" si="9"/>
        <v>0</v>
      </c>
    </row>
    <row r="28" spans="1:13">
      <c r="A28" t="s">
        <v>14</v>
      </c>
      <c r="B28">
        <v>56</v>
      </c>
      <c r="C28">
        <v>20</v>
      </c>
      <c r="D28">
        <v>20</v>
      </c>
      <c r="E28">
        <v>26</v>
      </c>
      <c r="F28">
        <f t="shared" si="8"/>
        <v>-30</v>
      </c>
      <c r="H28" t="s">
        <v>37</v>
      </c>
      <c r="I28">
        <v>2</v>
      </c>
      <c r="M28">
        <f t="shared" si="9"/>
        <v>-2</v>
      </c>
    </row>
    <row r="29" spans="1:13">
      <c r="A29" t="s">
        <v>22</v>
      </c>
      <c r="B29">
        <f>SUM(B25:B28)</f>
        <v>109</v>
      </c>
      <c r="C29">
        <f>SUM(C25:C28)</f>
        <v>67</v>
      </c>
      <c r="D29">
        <f>SUM(D25:D28)</f>
        <v>48</v>
      </c>
      <c r="E29">
        <f>SUM(E25:E28)</f>
        <v>68</v>
      </c>
      <c r="F29" s="4">
        <f>SUM(F25:F28)</f>
        <v>-41</v>
      </c>
      <c r="H29" t="s">
        <v>38</v>
      </c>
      <c r="M29">
        <f t="shared" si="9"/>
        <v>0</v>
      </c>
    </row>
    <row r="30" spans="1:13">
      <c r="H30" t="s">
        <v>39</v>
      </c>
      <c r="M30">
        <f t="shared" si="9"/>
        <v>0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M32">
        <f t="shared" si="9"/>
        <v>0</v>
      </c>
    </row>
    <row r="33" spans="1:13">
      <c r="H33" t="s">
        <v>42</v>
      </c>
      <c r="I33">
        <v>107</v>
      </c>
      <c r="J33">
        <v>67</v>
      </c>
      <c r="K33">
        <v>48</v>
      </c>
      <c r="L33">
        <v>68</v>
      </c>
      <c r="M33">
        <f t="shared" si="9"/>
        <v>-39</v>
      </c>
    </row>
    <row r="34" spans="1:13">
      <c r="H34" t="s">
        <v>22</v>
      </c>
      <c r="I34">
        <f>SUM(I25:I33)</f>
        <v>109</v>
      </c>
      <c r="J34">
        <f t="shared" ref="J34:L34" si="10">SUM(J25:J33)</f>
        <v>67</v>
      </c>
      <c r="K34">
        <f t="shared" si="10"/>
        <v>48</v>
      </c>
      <c r="L34">
        <f t="shared" si="10"/>
        <v>68</v>
      </c>
      <c r="M34">
        <f t="shared" si="9"/>
        <v>-41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46</v>
      </c>
      <c r="C38">
        <v>40</v>
      </c>
      <c r="D38">
        <v>62</v>
      </c>
      <c r="E38">
        <v>36</v>
      </c>
      <c r="F38">
        <f t="shared" si="11"/>
        <v>-10</v>
      </c>
      <c r="H38" t="s">
        <v>45</v>
      </c>
      <c r="M38">
        <f t="shared" si="12"/>
        <v>0</v>
      </c>
    </row>
    <row r="39" spans="1:13">
      <c r="A39" t="s">
        <v>18</v>
      </c>
      <c r="B39">
        <v>57</v>
      </c>
      <c r="C39">
        <v>48</v>
      </c>
      <c r="D39">
        <v>29</v>
      </c>
      <c r="E39">
        <v>24</v>
      </c>
      <c r="F39">
        <f t="shared" si="11"/>
        <v>-33</v>
      </c>
      <c r="H39" t="s">
        <v>46</v>
      </c>
      <c r="M39">
        <f t="shared" si="12"/>
        <v>0</v>
      </c>
    </row>
    <row r="40" spans="1:13">
      <c r="A40" t="s">
        <v>22</v>
      </c>
      <c r="B40">
        <f>SUM(B36:B39)</f>
        <v>103</v>
      </c>
      <c r="C40">
        <f>SUM(C36:C39)</f>
        <v>88</v>
      </c>
      <c r="D40">
        <f>SUM(D36:D39)</f>
        <v>91</v>
      </c>
      <c r="E40">
        <f>SUM(E36:E39)</f>
        <v>60</v>
      </c>
      <c r="F40" s="4">
        <f>SUM(F36:F39)</f>
        <v>-43</v>
      </c>
      <c r="H40" t="s">
        <v>47</v>
      </c>
      <c r="I40">
        <v>1</v>
      </c>
      <c r="M40">
        <f t="shared" si="12"/>
        <v>-1</v>
      </c>
    </row>
    <row r="41" spans="1:13">
      <c r="H41" t="s">
        <v>48</v>
      </c>
      <c r="K41">
        <v>1</v>
      </c>
      <c r="M41">
        <f t="shared" si="12"/>
        <v>0</v>
      </c>
    </row>
    <row r="42" spans="1:13">
      <c r="A42" t="s">
        <v>54</v>
      </c>
      <c r="B42">
        <f>B29+B40</f>
        <v>212</v>
      </c>
      <c r="C42">
        <f t="shared" ref="C42:E42" si="13">C29+C40</f>
        <v>155</v>
      </c>
      <c r="D42">
        <f t="shared" si="13"/>
        <v>139</v>
      </c>
      <c r="E42">
        <f t="shared" si="13"/>
        <v>128</v>
      </c>
      <c r="F42" s="4">
        <f>E42-B42</f>
        <v>-84</v>
      </c>
      <c r="H42" t="s">
        <v>49</v>
      </c>
      <c r="M42">
        <f t="shared" si="12"/>
        <v>0</v>
      </c>
    </row>
    <row r="43" spans="1:13">
      <c r="F43" s="16">
        <f>F42*100/B42</f>
        <v>-39.622641509433961</v>
      </c>
      <c r="H43" t="s">
        <v>50</v>
      </c>
      <c r="M43">
        <f t="shared" si="12"/>
        <v>0</v>
      </c>
    </row>
    <row r="44" spans="1:13">
      <c r="H44" t="s">
        <v>51</v>
      </c>
      <c r="I44">
        <v>102</v>
      </c>
      <c r="J44">
        <v>88</v>
      </c>
      <c r="K44">
        <v>90</v>
      </c>
      <c r="L44">
        <v>60</v>
      </c>
      <c r="M44">
        <f t="shared" si="12"/>
        <v>-42</v>
      </c>
    </row>
    <row r="45" spans="1:13">
      <c r="H45" t="s">
        <v>22</v>
      </c>
      <c r="I45">
        <f>SUM(I36:I44)</f>
        <v>103</v>
      </c>
      <c r="J45">
        <f>SUM(J36:J44)</f>
        <v>88</v>
      </c>
      <c r="K45">
        <f t="shared" ref="K45:L45" si="14">SUM(K36:K44)</f>
        <v>91</v>
      </c>
      <c r="L45">
        <f t="shared" si="14"/>
        <v>60</v>
      </c>
      <c r="M45">
        <f t="shared" si="12"/>
        <v>-43</v>
      </c>
    </row>
    <row r="48" spans="1:13">
      <c r="A48" t="s">
        <v>52</v>
      </c>
      <c r="B48">
        <f>B9+B18+B29+B40</f>
        <v>551</v>
      </c>
      <c r="C48">
        <f t="shared" ref="C48:E48" si="15">C9+C18+C29+C40</f>
        <v>409</v>
      </c>
      <c r="D48">
        <f t="shared" si="15"/>
        <v>300</v>
      </c>
      <c r="E48">
        <f t="shared" si="15"/>
        <v>299</v>
      </c>
      <c r="F48">
        <f>E48-B48</f>
        <v>-252</v>
      </c>
      <c r="I48">
        <f>I12+I21+I34+I45</f>
        <v>551</v>
      </c>
      <c r="J48">
        <f t="shared" ref="J48:M48" si="16">J12+J21+J34+J45</f>
        <v>409</v>
      </c>
      <c r="K48">
        <f t="shared" si="16"/>
        <v>300</v>
      </c>
      <c r="L48">
        <f t="shared" si="16"/>
        <v>299</v>
      </c>
      <c r="M48">
        <f t="shared" si="16"/>
        <v>-252</v>
      </c>
    </row>
    <row r="49" spans="6:17">
      <c r="F49" s="16">
        <f>F48*100/B48</f>
        <v>-45.735027223230489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6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6:17">
      <c r="H55" s="7" t="s">
        <v>81</v>
      </c>
      <c r="I55" s="8">
        <f>I8+I17</f>
        <v>5</v>
      </c>
      <c r="J55" s="8">
        <f t="shared" si="19"/>
        <v>2</v>
      </c>
      <c r="K55" s="8">
        <f t="shared" si="19"/>
        <v>0</v>
      </c>
      <c r="L55" s="8">
        <f t="shared" si="19"/>
        <v>0</v>
      </c>
      <c r="M55" s="13"/>
      <c r="N55" s="5">
        <f>I55*100/B48</f>
        <v>0.90744101633393826</v>
      </c>
      <c r="O55" s="5">
        <f t="shared" ref="O55:Q55" si="22">J55*100/C48</f>
        <v>0.48899755501222492</v>
      </c>
      <c r="P55" s="5">
        <f t="shared" si="22"/>
        <v>0</v>
      </c>
      <c r="Q55" s="5">
        <f t="shared" si="22"/>
        <v>0</v>
      </c>
    </row>
    <row r="56" spans="6:17">
      <c r="H56" s="7" t="s">
        <v>82</v>
      </c>
      <c r="I56" s="8">
        <f t="shared" si="19"/>
        <v>30</v>
      </c>
      <c r="J56" s="8">
        <f t="shared" si="19"/>
        <v>22</v>
      </c>
      <c r="K56" s="8">
        <f t="shared" si="19"/>
        <v>25</v>
      </c>
      <c r="L56" s="8">
        <f t="shared" si="19"/>
        <v>12</v>
      </c>
      <c r="M56" s="13"/>
      <c r="N56" s="5">
        <f>I56*100/B48</f>
        <v>5.4446460980036298</v>
      </c>
      <c r="O56" s="5">
        <f t="shared" ref="O56:Q56" si="23">J56*100/C48</f>
        <v>5.3789731051344747</v>
      </c>
      <c r="P56" s="5">
        <f t="shared" si="23"/>
        <v>8.3333333333333339</v>
      </c>
      <c r="Q56" s="5">
        <f t="shared" si="23"/>
        <v>4.0133779264214047</v>
      </c>
    </row>
    <row r="57" spans="6:17">
      <c r="H57" s="7" t="s">
        <v>83</v>
      </c>
      <c r="I57" s="8">
        <f t="shared" si="19"/>
        <v>77</v>
      </c>
      <c r="J57" s="8">
        <f t="shared" si="19"/>
        <v>79</v>
      </c>
      <c r="K57" s="8">
        <f t="shared" si="19"/>
        <v>51</v>
      </c>
      <c r="L57" s="8">
        <f t="shared" si="19"/>
        <v>37</v>
      </c>
      <c r="M57" s="13"/>
      <c r="N57" s="5">
        <f>I57*100/B48</f>
        <v>13.974591651542649</v>
      </c>
      <c r="O57" s="5">
        <f t="shared" ref="O57:Q57" si="24">J57*100/C48</f>
        <v>19.315403422982886</v>
      </c>
      <c r="P57" s="5">
        <f t="shared" si="24"/>
        <v>17</v>
      </c>
      <c r="Q57" s="5">
        <f t="shared" si="24"/>
        <v>12.374581939799331</v>
      </c>
    </row>
    <row r="58" spans="6:17">
      <c r="H58" s="7" t="s">
        <v>84</v>
      </c>
      <c r="I58" s="8">
        <f t="shared" si="19"/>
        <v>227</v>
      </c>
      <c r="J58" s="8">
        <f t="shared" si="19"/>
        <v>151</v>
      </c>
      <c r="K58" s="8">
        <f t="shared" si="19"/>
        <v>85</v>
      </c>
      <c r="L58" s="8">
        <f t="shared" si="19"/>
        <v>122</v>
      </c>
      <c r="M58" s="13"/>
      <c r="N58" s="5">
        <f>I58*100/B48</f>
        <v>41.197822141560799</v>
      </c>
      <c r="O58" s="5">
        <f t="shared" ref="O58:Q58" si="25">J58*100/C48</f>
        <v>36.919315403422985</v>
      </c>
      <c r="P58" s="5">
        <f t="shared" si="25"/>
        <v>28.333333333333332</v>
      </c>
      <c r="Q58" s="5">
        <f t="shared" si="25"/>
        <v>40.802675585284284</v>
      </c>
    </row>
    <row r="60" spans="6:17">
      <c r="H60" t="s">
        <v>22</v>
      </c>
      <c r="I60">
        <f>SUM(I52:I58)</f>
        <v>339</v>
      </c>
      <c r="J60">
        <f t="shared" ref="J60:Q60" si="26">SUM(J52:J58)</f>
        <v>254</v>
      </c>
      <c r="K60">
        <f t="shared" si="26"/>
        <v>161</v>
      </c>
      <c r="L60">
        <f t="shared" si="26"/>
        <v>171</v>
      </c>
      <c r="N60" s="9">
        <f>SUM(N52:N58)</f>
        <v>61.524500907441016</v>
      </c>
      <c r="O60" s="5">
        <f t="shared" si="26"/>
        <v>62.10268948655257</v>
      </c>
      <c r="P60" s="5">
        <f t="shared" si="26"/>
        <v>53.666666666666671</v>
      </c>
      <c r="Q60" s="5">
        <f t="shared" si="26"/>
        <v>57.190635451505017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4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2</v>
      </c>
      <c r="J71">
        <f t="shared" si="29"/>
        <v>0</v>
      </c>
      <c r="K71">
        <f t="shared" si="29"/>
        <v>0</v>
      </c>
      <c r="L71">
        <f t="shared" si="29"/>
        <v>0</v>
      </c>
      <c r="M71" s="14"/>
      <c r="N71" s="5">
        <f>I71*100/B48</f>
        <v>0.36297640653357532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1</v>
      </c>
      <c r="J72">
        <f t="shared" si="29"/>
        <v>0</v>
      </c>
      <c r="K72">
        <f t="shared" si="29"/>
        <v>0</v>
      </c>
      <c r="L72">
        <f t="shared" si="29"/>
        <v>0</v>
      </c>
      <c r="M72" s="14"/>
      <c r="N72" s="5">
        <f>I72*100/B48</f>
        <v>0.18148820326678766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0</v>
      </c>
      <c r="J73">
        <f t="shared" si="29"/>
        <v>0</v>
      </c>
      <c r="K73">
        <f t="shared" si="29"/>
        <v>1</v>
      </c>
      <c r="L73">
        <f t="shared" si="29"/>
        <v>0</v>
      </c>
      <c r="M73" s="14"/>
      <c r="N73" s="5">
        <f>I73*100/B48</f>
        <v>0</v>
      </c>
      <c r="O73" s="5">
        <f t="shared" ref="O73:Q73" si="34">J73*100/C48</f>
        <v>0</v>
      </c>
      <c r="P73" s="5">
        <f t="shared" si="34"/>
        <v>0.33333333333333331</v>
      </c>
      <c r="Q73" s="5">
        <f t="shared" si="34"/>
        <v>0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209</v>
      </c>
      <c r="J76">
        <f t="shared" si="29"/>
        <v>155</v>
      </c>
      <c r="K76">
        <f t="shared" si="29"/>
        <v>138</v>
      </c>
      <c r="L76">
        <f t="shared" si="29"/>
        <v>128</v>
      </c>
      <c r="M76" s="14"/>
      <c r="N76" s="5">
        <f>I76*100/B48</f>
        <v>37.931034482758619</v>
      </c>
      <c r="O76" s="5">
        <f t="shared" ref="O76:Q76" si="37">J76*100/C48</f>
        <v>37.89731051344743</v>
      </c>
      <c r="P76" s="5">
        <f t="shared" si="37"/>
        <v>46</v>
      </c>
      <c r="Q76" s="5">
        <f t="shared" si="37"/>
        <v>42.809364548494983</v>
      </c>
    </row>
    <row r="78" spans="8:17">
      <c r="H78" t="s">
        <v>88</v>
      </c>
      <c r="I78">
        <f>SUM(I68:I76)</f>
        <v>212</v>
      </c>
      <c r="J78">
        <f t="shared" ref="J78:Q78" si="38">SUM(J68:J76)</f>
        <v>155</v>
      </c>
      <c r="K78">
        <f t="shared" si="38"/>
        <v>139</v>
      </c>
      <c r="L78">
        <f t="shared" si="38"/>
        <v>128</v>
      </c>
      <c r="N78" s="5">
        <f t="shared" si="38"/>
        <v>38.475499092558984</v>
      </c>
      <c r="O78" s="5">
        <f t="shared" si="38"/>
        <v>37.89731051344743</v>
      </c>
      <c r="P78" s="5">
        <f t="shared" si="38"/>
        <v>46.333333333333336</v>
      </c>
      <c r="Q78" s="5">
        <f t="shared" si="38"/>
        <v>42.809364548494983</v>
      </c>
    </row>
  </sheetData>
  <mergeCells count="4">
    <mergeCell ref="A1:F1"/>
    <mergeCell ref="H1:M1"/>
    <mergeCell ref="M51:M58"/>
    <mergeCell ref="M67:M76"/>
  </mergeCells>
  <conditionalFormatting sqref="C9">
    <cfRule type="cellIs" dxfId="706" priority="66" operator="greaterThan">
      <formula>$B$9</formula>
    </cfRule>
    <cfRule type="cellIs" dxfId="705" priority="65" operator="lessThan">
      <formula>$B$9</formula>
    </cfRule>
  </conditionalFormatting>
  <conditionalFormatting sqref="C18">
    <cfRule type="cellIs" dxfId="704" priority="58" operator="greaterThan">
      <formula>$B$18</formula>
    </cfRule>
    <cfRule type="cellIs" dxfId="703" priority="57" operator="lessThan">
      <formula>$B$18</formula>
    </cfRule>
    <cfRule type="cellIs" dxfId="702" priority="60" operator="greaterThan">
      <formula>$B$9</formula>
    </cfRule>
    <cfRule type="cellIs" dxfId="701" priority="59" operator="lessThan">
      <formula>$B$9</formula>
    </cfRule>
  </conditionalFormatting>
  <conditionalFormatting sqref="C29">
    <cfRule type="cellIs" dxfId="700" priority="50" operator="greaterThan">
      <formula>$B$29</formula>
    </cfRule>
    <cfRule type="cellIs" dxfId="699" priority="49" operator="lessThan">
      <formula>$B$29</formula>
    </cfRule>
  </conditionalFormatting>
  <conditionalFormatting sqref="C40">
    <cfRule type="cellIs" dxfId="698" priority="44" operator="greaterThan">
      <formula>$B$40</formula>
    </cfRule>
    <cfRule type="cellIs" dxfId="697" priority="43" operator="lessThan">
      <formula>$B$40</formula>
    </cfRule>
  </conditionalFormatting>
  <conditionalFormatting sqref="C42">
    <cfRule type="cellIs" dxfId="696" priority="5" operator="lessThan">
      <formula>$B$42</formula>
    </cfRule>
    <cfRule type="cellIs" dxfId="695" priority="6" operator="greaterThan">
      <formula>$B$42</formula>
    </cfRule>
  </conditionalFormatting>
  <conditionalFormatting sqref="C48">
    <cfRule type="cellIs" dxfId="694" priority="29" operator="greaterThan">
      <formula>$B$48</formula>
    </cfRule>
    <cfRule type="cellIs" dxfId="693" priority="28" operator="lessThan">
      <formula>$B$48</formula>
    </cfRule>
  </conditionalFormatting>
  <conditionalFormatting sqref="C20:F20">
    <cfRule type="cellIs" dxfId="692" priority="10" operator="greaterThan">
      <formula>$B$20</formula>
    </cfRule>
  </conditionalFormatting>
  <conditionalFormatting sqref="D9">
    <cfRule type="cellIs" dxfId="691" priority="63" operator="lessThan">
      <formula>$C$9</formula>
    </cfRule>
    <cfRule type="cellIs" dxfId="690" priority="64" operator="greaterThan">
      <formula>$C$9</formula>
    </cfRule>
  </conditionalFormatting>
  <conditionalFormatting sqref="D18">
    <cfRule type="cellIs" dxfId="689" priority="38" operator="greaterThan">
      <formula>$C$18</formula>
    </cfRule>
    <cfRule type="cellIs" dxfId="688" priority="37" operator="lessThan">
      <formula>$C$18</formula>
    </cfRule>
  </conditionalFormatting>
  <conditionalFormatting sqref="D29">
    <cfRule type="cellIs" dxfId="687" priority="47" operator="lessThan">
      <formula>$C$29</formula>
    </cfRule>
    <cfRule type="cellIs" dxfId="686" priority="48" operator="greaterThan">
      <formula>$C$29</formula>
    </cfRule>
  </conditionalFormatting>
  <conditionalFormatting sqref="D40">
    <cfRule type="cellIs" dxfId="685" priority="42" operator="greaterThan">
      <formula>$C$40</formula>
    </cfRule>
    <cfRule type="cellIs" dxfId="684" priority="41" operator="lessThan">
      <formula>$C$40</formula>
    </cfRule>
  </conditionalFormatting>
  <conditionalFormatting sqref="D42">
    <cfRule type="cellIs" dxfId="683" priority="4" operator="greaterThan">
      <formula>$C$42</formula>
    </cfRule>
    <cfRule type="cellIs" dxfId="682" priority="3" operator="lessThan">
      <formula>$C$42</formula>
    </cfRule>
  </conditionalFormatting>
  <conditionalFormatting sqref="D48">
    <cfRule type="cellIs" dxfId="681" priority="26" operator="lessThan">
      <formula>$C$48</formula>
    </cfRule>
    <cfRule type="cellIs" dxfId="680" priority="27" operator="greaterThan">
      <formula>$C$48</formula>
    </cfRule>
  </conditionalFormatting>
  <conditionalFormatting sqref="E9">
    <cfRule type="cellIs" dxfId="679" priority="61" operator="lessThan">
      <formula>$D$9</formula>
    </cfRule>
    <cfRule type="cellIs" dxfId="678" priority="62" operator="greaterThan">
      <formula>$D$9</formula>
    </cfRule>
  </conditionalFormatting>
  <conditionalFormatting sqref="E18">
    <cfRule type="cellIs" dxfId="646" priority="35" operator="lessThan">
      <formula>$D$18</formula>
    </cfRule>
    <cfRule type="cellIs" dxfId="677" priority="36" operator="greaterThan">
      <formula>$D$18</formula>
    </cfRule>
  </conditionalFormatting>
  <conditionalFormatting sqref="E29">
    <cfRule type="cellIs" dxfId="676" priority="46" operator="greaterThan">
      <formula>$D$29</formula>
    </cfRule>
    <cfRule type="cellIs" dxfId="675" priority="45" operator="lessThan">
      <formula>$D$29</formula>
    </cfRule>
  </conditionalFormatting>
  <conditionalFormatting sqref="E40">
    <cfRule type="cellIs" dxfId="674" priority="40" operator="greaterThan">
      <formula>$D$40</formula>
    </cfRule>
    <cfRule type="cellIs" dxfId="673" priority="39" operator="lessThan">
      <formula>$D$40</formula>
    </cfRule>
  </conditionalFormatting>
  <conditionalFormatting sqref="E42">
    <cfRule type="cellIs" dxfId="672" priority="2" operator="greaterThan">
      <formula>$D$42</formula>
    </cfRule>
    <cfRule type="cellIs" dxfId="671" priority="1" operator="lessThan">
      <formula>$D$42</formula>
    </cfRule>
  </conditionalFormatting>
  <conditionalFormatting sqref="E48">
    <cfRule type="cellIs" dxfId="670" priority="25" operator="greaterThan">
      <formula>$D$48</formula>
    </cfRule>
    <cfRule type="cellIs" dxfId="669" priority="24" operator="lessThan">
      <formula>$D$48</formula>
    </cfRule>
  </conditionalFormatting>
  <conditionalFormatting sqref="F5:F10">
    <cfRule type="cellIs" dxfId="668" priority="20" operator="lessThan">
      <formula>0</formula>
    </cfRule>
    <cfRule type="cellIs" dxfId="667" priority="19" operator="greaterThan">
      <formula>0</formula>
    </cfRule>
  </conditionalFormatting>
  <conditionalFormatting sqref="F6:F9">
    <cfRule type="cellIs" dxfId="666" priority="18" operator="lessThan">
      <formula>0</formula>
    </cfRule>
  </conditionalFormatting>
  <conditionalFormatting sqref="F14:F18">
    <cfRule type="cellIs" dxfId="665" priority="17" operator="lessThan">
      <formula>0</formula>
    </cfRule>
    <cfRule type="cellIs" dxfId="664" priority="16" operator="greaterThan">
      <formula>0</formula>
    </cfRule>
  </conditionalFormatting>
  <conditionalFormatting sqref="F15:F18">
    <cfRule type="cellIs" dxfId="663" priority="15" operator="lessThan">
      <formula>0</formula>
    </cfRule>
  </conditionalFormatting>
  <conditionalFormatting sqref="F25:F29">
    <cfRule type="cellIs" dxfId="662" priority="23" operator="lessThan">
      <formula>0</formula>
    </cfRule>
    <cfRule type="cellIs" dxfId="661" priority="22" operator="greaterThan">
      <formula>0</formula>
    </cfRule>
  </conditionalFormatting>
  <conditionalFormatting sqref="F26:F29">
    <cfRule type="cellIs" dxfId="660" priority="21" operator="lessThan">
      <formula>0</formula>
    </cfRule>
  </conditionalFormatting>
  <conditionalFormatting sqref="F36:F40">
    <cfRule type="cellIs" dxfId="659" priority="33" operator="greaterThan">
      <formula>0</formula>
    </cfRule>
    <cfRule type="cellIs" dxfId="658" priority="34" operator="lessThan">
      <formula>0</formula>
    </cfRule>
  </conditionalFormatting>
  <conditionalFormatting sqref="F37:F40">
    <cfRule type="cellIs" dxfId="657" priority="32" operator="lessThan">
      <formula>0</formula>
    </cfRule>
  </conditionalFormatting>
  <conditionalFormatting sqref="F42">
    <cfRule type="cellIs" dxfId="656" priority="8" operator="greaterThan">
      <formula>0</formula>
    </cfRule>
    <cfRule type="cellIs" dxfId="655" priority="9" operator="lessThan">
      <formula>0</formula>
    </cfRule>
    <cfRule type="cellIs" dxfId="654" priority="7" operator="lessThan">
      <formula>0</formula>
    </cfRule>
  </conditionalFormatting>
  <conditionalFormatting sqref="F48">
    <cfRule type="cellIs" dxfId="653" priority="31" operator="lessThan">
      <formula>0</formula>
    </cfRule>
  </conditionalFormatting>
  <conditionalFormatting sqref="F48 F50:F52">
    <cfRule type="cellIs" dxfId="652" priority="30" operator="greaterThan">
      <formula>0</formula>
    </cfRule>
  </conditionalFormatting>
  <conditionalFormatting sqref="F50:F52">
    <cfRule type="cellIs" dxfId="651" priority="70" operator="lessThan">
      <formula>0</formula>
    </cfRule>
  </conditionalFormatting>
  <conditionalFormatting sqref="M5:M21">
    <cfRule type="cellIs" dxfId="650" priority="14" operator="greaterThan">
      <formula>0</formula>
    </cfRule>
    <cfRule type="cellIs" dxfId="649" priority="13" operator="lessThan">
      <formula>0</formula>
    </cfRule>
  </conditionalFormatting>
  <conditionalFormatting sqref="M25:M34 M36:M45">
    <cfRule type="cellIs" dxfId="648" priority="12" operator="greaterThan">
      <formula>0</formula>
    </cfRule>
    <cfRule type="cellIs" dxfId="647" priority="1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D709-3E36-474B-9B28-45E054E61418}">
  <dimension ref="A1:Q78"/>
  <sheetViews>
    <sheetView topLeftCell="A31" workbookViewId="0">
      <selection activeCell="F49" sqref="F49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103</v>
      </c>
      <c r="B1" s="12"/>
      <c r="C1" s="12"/>
      <c r="D1" s="12"/>
      <c r="E1" s="12"/>
      <c r="F1" s="12"/>
      <c r="H1" s="12" t="s">
        <v>104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483</v>
      </c>
      <c r="C6">
        <v>691</v>
      </c>
      <c r="D6">
        <v>819</v>
      </c>
      <c r="E6">
        <v>464</v>
      </c>
      <c r="F6">
        <f t="shared" ref="F6:F9" si="0">E6-B6</f>
        <v>-19</v>
      </c>
      <c r="H6" t="s">
        <v>20</v>
      </c>
      <c r="I6">
        <v>34</v>
      </c>
      <c r="J6">
        <v>15</v>
      </c>
      <c r="K6">
        <v>23</v>
      </c>
      <c r="L6">
        <v>44</v>
      </c>
      <c r="M6">
        <f t="shared" ref="M6:M12" si="1">L6-I6</f>
        <v>10</v>
      </c>
    </row>
    <row r="7" spans="1:13">
      <c r="A7" t="s">
        <v>5</v>
      </c>
      <c r="B7">
        <v>669</v>
      </c>
      <c r="C7">
        <v>1012</v>
      </c>
      <c r="D7">
        <v>1160</v>
      </c>
      <c r="E7">
        <v>1297</v>
      </c>
      <c r="F7">
        <f t="shared" si="0"/>
        <v>628</v>
      </c>
      <c r="H7" t="s">
        <v>21</v>
      </c>
      <c r="I7">
        <v>77</v>
      </c>
      <c r="J7">
        <v>162</v>
      </c>
      <c r="K7">
        <v>215</v>
      </c>
      <c r="L7">
        <v>231</v>
      </c>
      <c r="M7">
        <f t="shared" si="1"/>
        <v>154</v>
      </c>
    </row>
    <row r="8" spans="1:13">
      <c r="A8" t="s">
        <v>6</v>
      </c>
      <c r="B8">
        <v>420</v>
      </c>
      <c r="C8">
        <v>524</v>
      </c>
      <c r="D8">
        <v>739</v>
      </c>
      <c r="E8">
        <v>558</v>
      </c>
      <c r="F8">
        <f t="shared" si="0"/>
        <v>138</v>
      </c>
      <c r="H8" t="s">
        <v>23</v>
      </c>
      <c r="I8">
        <v>232</v>
      </c>
      <c r="J8">
        <v>440</v>
      </c>
      <c r="K8">
        <v>518</v>
      </c>
      <c r="L8">
        <v>453</v>
      </c>
      <c r="M8">
        <f t="shared" si="1"/>
        <v>221</v>
      </c>
    </row>
    <row r="9" spans="1:13">
      <c r="A9" t="s">
        <v>22</v>
      </c>
      <c r="B9">
        <f>SUM(B5:B8)</f>
        <v>1572</v>
      </c>
      <c r="C9">
        <f>SUM(C5:C8)</f>
        <v>2227</v>
      </c>
      <c r="D9">
        <f>SUM(D5:D8)</f>
        <v>2718</v>
      </c>
      <c r="E9">
        <f>SUM(E5:E8)</f>
        <v>2319</v>
      </c>
      <c r="F9" s="4">
        <f t="shared" si="0"/>
        <v>747</v>
      </c>
      <c r="H9" t="s">
        <v>24</v>
      </c>
      <c r="I9">
        <v>466</v>
      </c>
      <c r="J9">
        <v>677</v>
      </c>
      <c r="K9">
        <v>677</v>
      </c>
      <c r="L9">
        <v>502</v>
      </c>
      <c r="M9">
        <f t="shared" si="1"/>
        <v>36</v>
      </c>
    </row>
    <row r="10" spans="1:13">
      <c r="H10" t="s">
        <v>25</v>
      </c>
      <c r="I10">
        <v>322</v>
      </c>
      <c r="J10">
        <v>520</v>
      </c>
      <c r="K10">
        <v>546</v>
      </c>
      <c r="L10">
        <v>591</v>
      </c>
      <c r="M10">
        <f t="shared" si="1"/>
        <v>269</v>
      </c>
    </row>
    <row r="11" spans="1:13">
      <c r="H11" t="s">
        <v>26</v>
      </c>
      <c r="I11">
        <v>441</v>
      </c>
      <c r="J11">
        <v>413</v>
      </c>
      <c r="K11">
        <v>739</v>
      </c>
      <c r="L11">
        <v>498</v>
      </c>
      <c r="M11">
        <f t="shared" si="1"/>
        <v>57</v>
      </c>
    </row>
    <row r="12" spans="1:13">
      <c r="H12" t="s">
        <v>22</v>
      </c>
      <c r="I12">
        <f>SUM(I5:I11)</f>
        <v>1572</v>
      </c>
      <c r="J12">
        <f t="shared" ref="J12:L12" si="2">SUM(J5:J11)</f>
        <v>2227</v>
      </c>
      <c r="K12">
        <f t="shared" si="2"/>
        <v>2718</v>
      </c>
      <c r="L12">
        <f t="shared" si="2"/>
        <v>2319</v>
      </c>
      <c r="M12">
        <f t="shared" si="1"/>
        <v>747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76</v>
      </c>
      <c r="C15">
        <v>228</v>
      </c>
      <c r="D15">
        <v>203</v>
      </c>
      <c r="E15">
        <v>122</v>
      </c>
      <c r="F15">
        <f t="shared" ref="F15:F17" si="3">E15-B15</f>
        <v>46</v>
      </c>
      <c r="H15" t="s">
        <v>28</v>
      </c>
      <c r="K15">
        <v>7</v>
      </c>
      <c r="M15">
        <f t="shared" ref="M15:M21" si="4">L15-I15</f>
        <v>0</v>
      </c>
    </row>
    <row r="16" spans="1:13">
      <c r="A16" t="s">
        <v>9</v>
      </c>
      <c r="B16">
        <v>371</v>
      </c>
      <c r="C16">
        <v>549</v>
      </c>
      <c r="D16">
        <v>700</v>
      </c>
      <c r="E16">
        <v>596</v>
      </c>
      <c r="F16">
        <f t="shared" si="3"/>
        <v>225</v>
      </c>
      <c r="H16" t="s">
        <v>29</v>
      </c>
      <c r="I16">
        <v>63</v>
      </c>
      <c r="J16">
        <v>96</v>
      </c>
      <c r="K16">
        <v>57</v>
      </c>
      <c r="L16">
        <v>32</v>
      </c>
      <c r="M16">
        <f t="shared" si="4"/>
        <v>-31</v>
      </c>
    </row>
    <row r="17" spans="1:13">
      <c r="A17" t="s">
        <v>10</v>
      </c>
      <c r="B17">
        <v>263</v>
      </c>
      <c r="C17">
        <v>404</v>
      </c>
      <c r="D17">
        <v>601</v>
      </c>
      <c r="E17">
        <v>579</v>
      </c>
      <c r="F17">
        <f t="shared" si="3"/>
        <v>316</v>
      </c>
      <c r="H17" t="s">
        <v>30</v>
      </c>
      <c r="I17">
        <v>97</v>
      </c>
      <c r="J17">
        <v>144</v>
      </c>
      <c r="K17">
        <v>226</v>
      </c>
      <c r="L17">
        <v>92</v>
      </c>
      <c r="M17">
        <f t="shared" si="4"/>
        <v>-5</v>
      </c>
    </row>
    <row r="18" spans="1:13">
      <c r="A18" t="s">
        <v>22</v>
      </c>
      <c r="B18">
        <f>SUM(B14:B17)</f>
        <v>710</v>
      </c>
      <c r="C18">
        <f t="shared" ref="C18:F18" si="5">SUM(C14:C17)</f>
        <v>1181</v>
      </c>
      <c r="D18" s="4">
        <f t="shared" si="5"/>
        <v>1504</v>
      </c>
      <c r="E18">
        <f t="shared" si="5"/>
        <v>1297</v>
      </c>
      <c r="F18" s="4">
        <f t="shared" si="5"/>
        <v>587</v>
      </c>
      <c r="H18" t="s">
        <v>31</v>
      </c>
      <c r="I18">
        <v>112</v>
      </c>
      <c r="J18">
        <v>231</v>
      </c>
      <c r="K18">
        <v>239</v>
      </c>
      <c r="L18">
        <v>227</v>
      </c>
      <c r="M18">
        <f t="shared" si="4"/>
        <v>115</v>
      </c>
    </row>
    <row r="19" spans="1:13">
      <c r="H19" t="s">
        <v>32</v>
      </c>
      <c r="I19">
        <v>186</v>
      </c>
      <c r="J19">
        <v>373</v>
      </c>
      <c r="K19">
        <v>394</v>
      </c>
      <c r="L19">
        <v>367</v>
      </c>
      <c r="M19">
        <f t="shared" si="4"/>
        <v>181</v>
      </c>
    </row>
    <row r="20" spans="1:13">
      <c r="A20" t="s">
        <v>85</v>
      </c>
      <c r="B20">
        <f>B9+B18</f>
        <v>2282</v>
      </c>
      <c r="C20">
        <f t="shared" ref="C20:F20" si="6">C9+C18</f>
        <v>3408</v>
      </c>
      <c r="D20">
        <f t="shared" si="6"/>
        <v>4222</v>
      </c>
      <c r="E20">
        <f t="shared" si="6"/>
        <v>3616</v>
      </c>
      <c r="F20" s="4">
        <f t="shared" si="6"/>
        <v>1334</v>
      </c>
      <c r="H20" t="s">
        <v>33</v>
      </c>
      <c r="I20">
        <v>252</v>
      </c>
      <c r="J20">
        <v>337</v>
      </c>
      <c r="K20">
        <v>581</v>
      </c>
      <c r="L20">
        <v>579</v>
      </c>
      <c r="M20">
        <f t="shared" si="4"/>
        <v>327</v>
      </c>
    </row>
    <row r="21" spans="1:13">
      <c r="F21" s="16">
        <f>F20*100/B20</f>
        <v>58.45749342681858</v>
      </c>
      <c r="H21" t="s">
        <v>22</v>
      </c>
      <c r="I21">
        <f>SUM(I14:I20)</f>
        <v>710</v>
      </c>
      <c r="J21">
        <f t="shared" ref="J21:L21" si="7">SUM(J14:J20)</f>
        <v>1181</v>
      </c>
      <c r="K21">
        <f t="shared" si="7"/>
        <v>1504</v>
      </c>
      <c r="L21">
        <f t="shared" si="7"/>
        <v>1297</v>
      </c>
      <c r="M21">
        <f t="shared" si="4"/>
        <v>587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6</v>
      </c>
      <c r="M25">
        <f>L25-I25</f>
        <v>-6</v>
      </c>
    </row>
    <row r="26" spans="1:13">
      <c r="A26" t="s">
        <v>12</v>
      </c>
      <c r="B26">
        <v>106</v>
      </c>
      <c r="F26">
        <f t="shared" ref="F26:F28" si="8">E26-B26</f>
        <v>-106</v>
      </c>
      <c r="H26" t="s">
        <v>35</v>
      </c>
      <c r="I26">
        <v>9</v>
      </c>
      <c r="M26">
        <f t="shared" ref="M26:M34" si="9">L26-I26</f>
        <v>-9</v>
      </c>
    </row>
    <row r="27" spans="1:13">
      <c r="A27" t="s">
        <v>13</v>
      </c>
      <c r="B27">
        <v>396</v>
      </c>
      <c r="C27">
        <v>512</v>
      </c>
      <c r="D27">
        <v>408</v>
      </c>
      <c r="E27">
        <v>300</v>
      </c>
      <c r="F27">
        <f t="shared" si="8"/>
        <v>-96</v>
      </c>
      <c r="H27" t="s">
        <v>36</v>
      </c>
      <c r="I27">
        <v>9</v>
      </c>
      <c r="M27">
        <f t="shared" si="9"/>
        <v>-9</v>
      </c>
    </row>
    <row r="28" spans="1:13">
      <c r="A28" t="s">
        <v>14</v>
      </c>
      <c r="B28">
        <v>309</v>
      </c>
      <c r="C28">
        <v>248</v>
      </c>
      <c r="D28">
        <v>185</v>
      </c>
      <c r="E28">
        <v>162</v>
      </c>
      <c r="F28">
        <f t="shared" si="8"/>
        <v>-147</v>
      </c>
      <c r="H28" t="s">
        <v>37</v>
      </c>
      <c r="I28">
        <v>32</v>
      </c>
      <c r="M28">
        <f t="shared" si="9"/>
        <v>-32</v>
      </c>
    </row>
    <row r="29" spans="1:13">
      <c r="A29" t="s">
        <v>22</v>
      </c>
      <c r="B29">
        <f>SUM(B25:B28)</f>
        <v>811</v>
      </c>
      <c r="C29">
        <f>SUM(C25:C28)</f>
        <v>760</v>
      </c>
      <c r="D29">
        <f>SUM(D25:D28)</f>
        <v>593</v>
      </c>
      <c r="E29">
        <f>SUM(E25:E28)</f>
        <v>462</v>
      </c>
      <c r="F29" s="4">
        <f>SUM(F25:F28)</f>
        <v>-349</v>
      </c>
      <c r="H29" t="s">
        <v>38</v>
      </c>
      <c r="I29">
        <v>32</v>
      </c>
      <c r="J29">
        <v>6</v>
      </c>
      <c r="L29">
        <v>2</v>
      </c>
      <c r="M29">
        <f t="shared" si="9"/>
        <v>-30</v>
      </c>
    </row>
    <row r="30" spans="1:13">
      <c r="H30" t="s">
        <v>39</v>
      </c>
      <c r="I30">
        <v>87</v>
      </c>
      <c r="J30">
        <v>14</v>
      </c>
      <c r="M30">
        <f t="shared" si="9"/>
        <v>-87</v>
      </c>
    </row>
    <row r="31" spans="1:13">
      <c r="H31" t="s">
        <v>40</v>
      </c>
      <c r="I31">
        <v>6</v>
      </c>
      <c r="M31">
        <f t="shared" si="9"/>
        <v>-6</v>
      </c>
    </row>
    <row r="32" spans="1:13">
      <c r="H32" t="s">
        <v>41</v>
      </c>
      <c r="I32">
        <v>38</v>
      </c>
      <c r="M32">
        <f t="shared" si="9"/>
        <v>-38</v>
      </c>
    </row>
    <row r="33" spans="1:13">
      <c r="H33" t="s">
        <v>42</v>
      </c>
      <c r="I33">
        <v>592</v>
      </c>
      <c r="J33">
        <v>740</v>
      </c>
      <c r="K33">
        <v>593</v>
      </c>
      <c r="L33">
        <v>460</v>
      </c>
      <c r="M33">
        <f t="shared" si="9"/>
        <v>-132</v>
      </c>
    </row>
    <row r="34" spans="1:13">
      <c r="H34" t="s">
        <v>22</v>
      </c>
      <c r="I34">
        <f>SUM(I25:I33)</f>
        <v>811</v>
      </c>
      <c r="J34">
        <f t="shared" ref="J34:L34" si="10">SUM(J25:J33)</f>
        <v>760</v>
      </c>
      <c r="K34">
        <f t="shared" si="10"/>
        <v>593</v>
      </c>
      <c r="L34">
        <f t="shared" si="10"/>
        <v>462</v>
      </c>
      <c r="M34">
        <f t="shared" si="9"/>
        <v>-349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224</v>
      </c>
      <c r="C37">
        <v>232</v>
      </c>
      <c r="F37">
        <f t="shared" ref="F37:F39" si="11">E37-B37</f>
        <v>-224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119</v>
      </c>
      <c r="C38">
        <v>150</v>
      </c>
      <c r="D38">
        <v>123</v>
      </c>
      <c r="E38">
        <v>99</v>
      </c>
      <c r="F38">
        <f t="shared" si="11"/>
        <v>-20</v>
      </c>
      <c r="H38" t="s">
        <v>45</v>
      </c>
      <c r="I38">
        <v>192</v>
      </c>
      <c r="J38">
        <v>178</v>
      </c>
      <c r="M38">
        <f t="shared" si="12"/>
        <v>-192</v>
      </c>
    </row>
    <row r="39" spans="1:13">
      <c r="A39" t="s">
        <v>18</v>
      </c>
      <c r="B39">
        <v>329</v>
      </c>
      <c r="C39">
        <v>187</v>
      </c>
      <c r="D39">
        <v>203</v>
      </c>
      <c r="E39">
        <v>161</v>
      </c>
      <c r="F39">
        <f t="shared" si="11"/>
        <v>-168</v>
      </c>
      <c r="H39" t="s">
        <v>46</v>
      </c>
      <c r="I39">
        <v>56</v>
      </c>
      <c r="J39">
        <v>37</v>
      </c>
      <c r="M39">
        <f t="shared" si="12"/>
        <v>-56</v>
      </c>
    </row>
    <row r="40" spans="1:13">
      <c r="A40" t="s">
        <v>22</v>
      </c>
      <c r="B40">
        <f>SUM(B36:B39)</f>
        <v>672</v>
      </c>
      <c r="C40">
        <f>SUM(C36:C39)</f>
        <v>569</v>
      </c>
      <c r="D40">
        <f>SUM(D36:D39)</f>
        <v>326</v>
      </c>
      <c r="E40">
        <f>SUM(E36:E39)</f>
        <v>260</v>
      </c>
      <c r="F40" s="4">
        <f>SUM(F36:F39)</f>
        <v>-412</v>
      </c>
      <c r="H40" t="s">
        <v>47</v>
      </c>
      <c r="I40">
        <v>2</v>
      </c>
      <c r="M40">
        <f t="shared" si="12"/>
        <v>-2</v>
      </c>
    </row>
    <row r="41" spans="1:13">
      <c r="H41" t="s">
        <v>48</v>
      </c>
      <c r="I41">
        <v>22</v>
      </c>
      <c r="J41">
        <v>33</v>
      </c>
      <c r="M41">
        <f t="shared" si="12"/>
        <v>-22</v>
      </c>
    </row>
    <row r="42" spans="1:13">
      <c r="A42" t="s">
        <v>54</v>
      </c>
      <c r="B42">
        <f>B29+B40</f>
        <v>1483</v>
      </c>
      <c r="C42">
        <f t="shared" ref="C42:E42" si="13">C29+C40</f>
        <v>1329</v>
      </c>
      <c r="D42">
        <f t="shared" si="13"/>
        <v>919</v>
      </c>
      <c r="E42">
        <f t="shared" si="13"/>
        <v>722</v>
      </c>
      <c r="F42" s="4">
        <f>E42-B42</f>
        <v>-761</v>
      </c>
      <c r="H42" t="s">
        <v>49</v>
      </c>
      <c r="I42">
        <v>13</v>
      </c>
      <c r="M42">
        <f t="shared" si="12"/>
        <v>-13</v>
      </c>
    </row>
    <row r="43" spans="1:13">
      <c r="F43" s="16">
        <f>F42*100/B42</f>
        <v>-51.31490222521915</v>
      </c>
      <c r="H43" t="s">
        <v>50</v>
      </c>
      <c r="M43">
        <f t="shared" si="12"/>
        <v>0</v>
      </c>
    </row>
    <row r="44" spans="1:13">
      <c r="H44" t="s">
        <v>51</v>
      </c>
      <c r="I44">
        <v>387</v>
      </c>
      <c r="J44">
        <v>321</v>
      </c>
      <c r="K44">
        <v>326</v>
      </c>
      <c r="L44">
        <v>260</v>
      </c>
      <c r="M44">
        <f t="shared" si="12"/>
        <v>-127</v>
      </c>
    </row>
    <row r="45" spans="1:13">
      <c r="H45" t="s">
        <v>22</v>
      </c>
      <c r="I45">
        <f>SUM(I36:I44)</f>
        <v>672</v>
      </c>
      <c r="J45">
        <f>SUM(J36:J44)</f>
        <v>569</v>
      </c>
      <c r="K45">
        <f t="shared" ref="K45:L45" si="14">SUM(K36:K44)</f>
        <v>326</v>
      </c>
      <c r="L45">
        <f t="shared" si="14"/>
        <v>260</v>
      </c>
      <c r="M45">
        <f t="shared" si="12"/>
        <v>-412</v>
      </c>
    </row>
    <row r="48" spans="1:13">
      <c r="A48" t="s">
        <v>52</v>
      </c>
      <c r="B48">
        <f>B9+B18+B29+B40</f>
        <v>3765</v>
      </c>
      <c r="C48">
        <f t="shared" ref="C48:E48" si="15">C9+C18+C29+C40</f>
        <v>4737</v>
      </c>
      <c r="D48">
        <f t="shared" si="15"/>
        <v>5141</v>
      </c>
      <c r="E48">
        <f t="shared" si="15"/>
        <v>4338</v>
      </c>
      <c r="F48">
        <f>E48-B48</f>
        <v>573</v>
      </c>
      <c r="I48">
        <f>I12+I21+I34+I45</f>
        <v>3765</v>
      </c>
      <c r="J48">
        <f t="shared" ref="J48:M48" si="16">J12+J21+J34+J45</f>
        <v>4737</v>
      </c>
      <c r="K48">
        <f t="shared" si="16"/>
        <v>5141</v>
      </c>
      <c r="L48">
        <f t="shared" si="16"/>
        <v>4338</v>
      </c>
      <c r="M48">
        <f t="shared" si="16"/>
        <v>573</v>
      </c>
    </row>
    <row r="49" spans="6:17">
      <c r="F49" s="16">
        <f>F48*100/B48</f>
        <v>15.219123505976096</v>
      </c>
    </row>
    <row r="51" spans="6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6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6:17">
      <c r="H53" s="7" t="s">
        <v>79</v>
      </c>
      <c r="I53" s="8">
        <f t="shared" ref="I53:L58" si="19">I6+I15</f>
        <v>34</v>
      </c>
      <c r="J53" s="8">
        <f t="shared" si="19"/>
        <v>15</v>
      </c>
      <c r="K53" s="8">
        <f t="shared" si="19"/>
        <v>30</v>
      </c>
      <c r="L53" s="8">
        <f t="shared" si="19"/>
        <v>44</v>
      </c>
      <c r="M53" s="13"/>
      <c r="N53" s="5">
        <f>I53*100/B48</f>
        <v>0.90305444887118191</v>
      </c>
      <c r="O53" s="5">
        <f t="shared" ref="O53:Q53" si="20">J53*100/C48</f>
        <v>0.31665611146295125</v>
      </c>
      <c r="P53" s="5">
        <f t="shared" si="20"/>
        <v>0.58354405757634698</v>
      </c>
      <c r="Q53" s="5">
        <f t="shared" si="20"/>
        <v>1.0142923005993545</v>
      </c>
    </row>
    <row r="54" spans="6:17">
      <c r="H54" s="7" t="s">
        <v>80</v>
      </c>
      <c r="I54" s="8">
        <f t="shared" si="19"/>
        <v>140</v>
      </c>
      <c r="J54" s="8">
        <f t="shared" si="19"/>
        <v>258</v>
      </c>
      <c r="K54" s="8">
        <f t="shared" si="19"/>
        <v>272</v>
      </c>
      <c r="L54" s="8">
        <f t="shared" si="19"/>
        <v>263</v>
      </c>
      <c r="M54" s="13"/>
      <c r="N54" s="5">
        <f>I54*100/B48</f>
        <v>3.7184594953519254</v>
      </c>
      <c r="O54" s="5">
        <f t="shared" ref="O54:Q54" si="21">J54*100/C48</f>
        <v>5.4464851171627613</v>
      </c>
      <c r="P54" s="5">
        <f t="shared" si="21"/>
        <v>5.2907994553588793</v>
      </c>
      <c r="Q54" s="5">
        <f t="shared" si="21"/>
        <v>6.0627017058552326</v>
      </c>
    </row>
    <row r="55" spans="6:17">
      <c r="H55" s="7" t="s">
        <v>81</v>
      </c>
      <c r="I55" s="8">
        <f>I8+I17</f>
        <v>329</v>
      </c>
      <c r="J55" s="8">
        <f t="shared" si="19"/>
        <v>584</v>
      </c>
      <c r="K55" s="8">
        <f t="shared" si="19"/>
        <v>744</v>
      </c>
      <c r="L55" s="8">
        <f t="shared" si="19"/>
        <v>545</v>
      </c>
      <c r="M55" s="13"/>
      <c r="N55" s="5">
        <f>I55*100/B48</f>
        <v>8.7383798140770246</v>
      </c>
      <c r="O55" s="5">
        <f t="shared" ref="O55:Q55" si="22">J55*100/C48</f>
        <v>12.328477939624234</v>
      </c>
      <c r="P55" s="5">
        <f t="shared" si="22"/>
        <v>14.471892627893405</v>
      </c>
      <c r="Q55" s="5">
        <f t="shared" si="22"/>
        <v>12.563393268787459</v>
      </c>
    </row>
    <row r="56" spans="6:17">
      <c r="H56" s="7" t="s">
        <v>82</v>
      </c>
      <c r="I56" s="8">
        <f t="shared" si="19"/>
        <v>578</v>
      </c>
      <c r="J56" s="8">
        <f t="shared" si="19"/>
        <v>908</v>
      </c>
      <c r="K56" s="8">
        <f t="shared" si="19"/>
        <v>916</v>
      </c>
      <c r="L56" s="8">
        <f t="shared" si="19"/>
        <v>729</v>
      </c>
      <c r="M56" s="13"/>
      <c r="N56" s="5">
        <f>I56*100/B48</f>
        <v>15.351925630810094</v>
      </c>
      <c r="O56" s="5">
        <f t="shared" ref="O56:Q56" si="23">J56*100/C48</f>
        <v>19.16824994722398</v>
      </c>
      <c r="P56" s="5">
        <f t="shared" si="23"/>
        <v>17.817545224664464</v>
      </c>
      <c r="Q56" s="5">
        <f t="shared" si="23"/>
        <v>16.804979253112034</v>
      </c>
    </row>
    <row r="57" spans="6:17">
      <c r="H57" s="7" t="s">
        <v>83</v>
      </c>
      <c r="I57" s="8">
        <f t="shared" si="19"/>
        <v>508</v>
      </c>
      <c r="J57" s="8">
        <f t="shared" si="19"/>
        <v>893</v>
      </c>
      <c r="K57" s="8">
        <f t="shared" si="19"/>
        <v>940</v>
      </c>
      <c r="L57" s="8">
        <f t="shared" si="19"/>
        <v>958</v>
      </c>
      <c r="M57" s="13"/>
      <c r="N57" s="5">
        <f>I57*100/B48</f>
        <v>13.492695883134131</v>
      </c>
      <c r="O57" s="5">
        <f t="shared" ref="O57:Q57" si="24">J57*100/C48</f>
        <v>18.85159383576103</v>
      </c>
      <c r="P57" s="5">
        <f t="shared" si="24"/>
        <v>18.284380470725541</v>
      </c>
      <c r="Q57" s="5">
        <f t="shared" si="24"/>
        <v>22.083909635776855</v>
      </c>
    </row>
    <row r="58" spans="6:17">
      <c r="H58" s="7" t="s">
        <v>84</v>
      </c>
      <c r="I58" s="8">
        <f t="shared" si="19"/>
        <v>693</v>
      </c>
      <c r="J58" s="8">
        <f t="shared" si="19"/>
        <v>750</v>
      </c>
      <c r="K58" s="8">
        <f t="shared" si="19"/>
        <v>1320</v>
      </c>
      <c r="L58" s="8">
        <f t="shared" si="19"/>
        <v>1077</v>
      </c>
      <c r="M58" s="13"/>
      <c r="N58" s="5">
        <f>I58*100/B48</f>
        <v>18.406374501992033</v>
      </c>
      <c r="O58" s="5">
        <f t="shared" ref="O58:Q58" si="25">J58*100/C48</f>
        <v>15.832805573147562</v>
      </c>
      <c r="P58" s="5">
        <f t="shared" si="25"/>
        <v>25.675938533359268</v>
      </c>
      <c r="Q58" s="5">
        <f t="shared" si="25"/>
        <v>24.827109266943292</v>
      </c>
    </row>
    <row r="60" spans="6:17">
      <c r="H60" t="s">
        <v>22</v>
      </c>
      <c r="I60">
        <f>SUM(I52:I58)</f>
        <v>2282</v>
      </c>
      <c r="J60">
        <f t="shared" ref="J60:Q60" si="26">SUM(J52:J58)</f>
        <v>3408</v>
      </c>
      <c r="K60">
        <f t="shared" si="26"/>
        <v>4222</v>
      </c>
      <c r="L60">
        <f t="shared" si="26"/>
        <v>3616</v>
      </c>
      <c r="N60" s="9">
        <f>SUM(N52:N58)</f>
        <v>60.610889774236391</v>
      </c>
      <c r="O60" s="5">
        <f t="shared" si="26"/>
        <v>71.944268524382522</v>
      </c>
      <c r="P60" s="5">
        <f t="shared" si="26"/>
        <v>82.124100369577903</v>
      </c>
      <c r="Q60" s="5">
        <f t="shared" si="26"/>
        <v>83.35638543107423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6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0.15936254980079681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9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0.23904382470119523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201</v>
      </c>
      <c r="J70">
        <f t="shared" si="29"/>
        <v>178</v>
      </c>
      <c r="K70">
        <f t="shared" si="29"/>
        <v>0</v>
      </c>
      <c r="L70">
        <f t="shared" si="29"/>
        <v>0</v>
      </c>
      <c r="M70" s="14"/>
      <c r="N70" s="5">
        <f>I70*100/B48</f>
        <v>5.3386454183266929</v>
      </c>
      <c r="O70" s="5">
        <f t="shared" ref="O70:Q70" si="31">J70*100/C48</f>
        <v>3.7576525226936881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88</v>
      </c>
      <c r="J71">
        <f t="shared" si="29"/>
        <v>37</v>
      </c>
      <c r="K71">
        <f t="shared" si="29"/>
        <v>0</v>
      </c>
      <c r="L71">
        <f t="shared" si="29"/>
        <v>0</v>
      </c>
      <c r="M71" s="14"/>
      <c r="N71" s="5">
        <f>I71*100/B48</f>
        <v>2.3373173970783534</v>
      </c>
      <c r="O71" s="5">
        <f t="shared" ref="O71:Q71" si="32">J71*100/C48</f>
        <v>0.78108507494194634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34</v>
      </c>
      <c r="J72">
        <f t="shared" si="29"/>
        <v>6</v>
      </c>
      <c r="K72">
        <f t="shared" si="29"/>
        <v>0</v>
      </c>
      <c r="L72">
        <f t="shared" si="29"/>
        <v>2</v>
      </c>
      <c r="M72" s="14"/>
      <c r="N72" s="5">
        <f>I72*100/B48</f>
        <v>0.90305444887118191</v>
      </c>
      <c r="O72" s="5">
        <f t="shared" ref="O72:Q72" si="33">J72*100/C48</f>
        <v>0.1266624445851805</v>
      </c>
      <c r="P72" s="5">
        <f t="shared" si="33"/>
        <v>0</v>
      </c>
      <c r="Q72" s="5">
        <f t="shared" si="33"/>
        <v>4.6104195481788846E-2</v>
      </c>
    </row>
    <row r="73" spans="8:17">
      <c r="H73" s="6" t="s">
        <v>72</v>
      </c>
      <c r="I73">
        <f t="shared" si="29"/>
        <v>109</v>
      </c>
      <c r="J73">
        <f t="shared" si="29"/>
        <v>47</v>
      </c>
      <c r="K73">
        <f t="shared" si="29"/>
        <v>0</v>
      </c>
      <c r="L73">
        <f t="shared" si="29"/>
        <v>0</v>
      </c>
      <c r="M73" s="14"/>
      <c r="N73" s="5">
        <f>I73*100/B48</f>
        <v>2.8950863213811422</v>
      </c>
      <c r="O73" s="5">
        <f t="shared" ref="O73:Q73" si="34">J73*100/C48</f>
        <v>0.99218914925058055</v>
      </c>
      <c r="P73" s="5">
        <f t="shared" si="34"/>
        <v>0</v>
      </c>
      <c r="Q73" s="5">
        <f t="shared" si="34"/>
        <v>0</v>
      </c>
    </row>
    <row r="74" spans="8:17">
      <c r="H74" s="6" t="s">
        <v>73</v>
      </c>
      <c r="I74">
        <f t="shared" si="29"/>
        <v>19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0.5046480743691899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38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1.0092961487383798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979</v>
      </c>
      <c r="J76">
        <f t="shared" si="29"/>
        <v>1061</v>
      </c>
      <c r="K76">
        <f t="shared" si="29"/>
        <v>919</v>
      </c>
      <c r="L76">
        <f t="shared" si="29"/>
        <v>720</v>
      </c>
      <c r="M76" s="14"/>
      <c r="N76" s="5">
        <f>I76*100/B48</f>
        <v>26.002656042496682</v>
      </c>
      <c r="O76" s="5">
        <f t="shared" ref="O76:Q76" si="37">J76*100/C48</f>
        <v>22.398142284146083</v>
      </c>
      <c r="P76" s="5">
        <f t="shared" si="37"/>
        <v>17.875899630422097</v>
      </c>
      <c r="Q76" s="5">
        <f t="shared" si="37"/>
        <v>16.597510373443985</v>
      </c>
    </row>
    <row r="78" spans="8:17">
      <c r="H78" t="s">
        <v>88</v>
      </c>
      <c r="I78">
        <f>SUM(I68:I76)</f>
        <v>1483</v>
      </c>
      <c r="J78">
        <f t="shared" ref="J78:Q78" si="38">SUM(J68:J76)</f>
        <v>1329</v>
      </c>
      <c r="K78">
        <f t="shared" si="38"/>
        <v>919</v>
      </c>
      <c r="L78">
        <f t="shared" si="38"/>
        <v>722</v>
      </c>
      <c r="N78" s="5">
        <f t="shared" si="38"/>
        <v>39.389110225763616</v>
      </c>
      <c r="O78" s="5">
        <f t="shared" si="38"/>
        <v>28.055731475617478</v>
      </c>
      <c r="P78" s="5">
        <f t="shared" si="38"/>
        <v>17.875899630422097</v>
      </c>
      <c r="Q78" s="5">
        <f t="shared" si="38"/>
        <v>16.643614568925774</v>
      </c>
    </row>
  </sheetData>
  <mergeCells count="4">
    <mergeCell ref="A1:F1"/>
    <mergeCell ref="H1:M1"/>
    <mergeCell ref="M51:M58"/>
    <mergeCell ref="M67:M76"/>
  </mergeCells>
  <conditionalFormatting sqref="C9">
    <cfRule type="cellIs" dxfId="519" priority="71" operator="lessThan">
      <formula>$B$9</formula>
    </cfRule>
    <cfRule type="cellIs" dxfId="518" priority="72" operator="greaterThan">
      <formula>$B$9</formula>
    </cfRule>
  </conditionalFormatting>
  <conditionalFormatting sqref="C18">
    <cfRule type="cellIs" dxfId="517" priority="66" operator="greaterThan">
      <formula>$B$9</formula>
    </cfRule>
    <cfRule type="cellIs" dxfId="516" priority="65" operator="lessThan">
      <formula>$B$9</formula>
    </cfRule>
    <cfRule type="cellIs" dxfId="515" priority="64" operator="greaterThan">
      <formula>$B$18</formula>
    </cfRule>
    <cfRule type="cellIs" dxfId="514" priority="63" operator="lessThan">
      <formula>$B$18</formula>
    </cfRule>
  </conditionalFormatting>
  <conditionalFormatting sqref="C29">
    <cfRule type="cellIs" dxfId="513" priority="56" operator="greaterThan">
      <formula>$B$29</formula>
    </cfRule>
    <cfRule type="cellIs" dxfId="512" priority="55" operator="lessThan">
      <formula>$B$29</formula>
    </cfRule>
  </conditionalFormatting>
  <conditionalFormatting sqref="C40">
    <cfRule type="cellIs" dxfId="511" priority="50" operator="greaterThan">
      <formula>$B$40</formula>
    </cfRule>
    <cfRule type="cellIs" dxfId="510" priority="49" operator="lessThan">
      <formula>$B$40</formula>
    </cfRule>
  </conditionalFormatting>
  <conditionalFormatting sqref="C42">
    <cfRule type="cellIs" dxfId="509" priority="17" operator="lessThan">
      <formula>$B$42</formula>
    </cfRule>
    <cfRule type="cellIs" dxfId="508" priority="18" operator="greaterThan">
      <formula>$B$42</formula>
    </cfRule>
  </conditionalFormatting>
  <conditionalFormatting sqref="C48">
    <cfRule type="cellIs" dxfId="507" priority="34" operator="lessThan">
      <formula>$B$48</formula>
    </cfRule>
    <cfRule type="cellIs" dxfId="506" priority="35" operator="greaterThan">
      <formula>$B$48</formula>
    </cfRule>
  </conditionalFormatting>
  <conditionalFormatting sqref="D9">
    <cfRule type="cellIs" dxfId="505" priority="70" operator="greaterThan">
      <formula>$C$9</formula>
    </cfRule>
    <cfRule type="cellIs" dxfId="504" priority="69" operator="lessThan">
      <formula>$C$9</formula>
    </cfRule>
  </conditionalFormatting>
  <conditionalFormatting sqref="D18">
    <cfRule type="cellIs" dxfId="503" priority="43" operator="lessThan">
      <formula>$C$18</formula>
    </cfRule>
    <cfRule type="cellIs" dxfId="502" priority="44" operator="greaterThan">
      <formula>$C$18</formula>
    </cfRule>
  </conditionalFormatting>
  <conditionalFormatting sqref="D29">
    <cfRule type="cellIs" dxfId="501" priority="54" operator="greaterThan">
      <formula>$C$29</formula>
    </cfRule>
    <cfRule type="cellIs" dxfId="500" priority="53" operator="lessThan">
      <formula>$C$29</formula>
    </cfRule>
  </conditionalFormatting>
  <conditionalFormatting sqref="D40">
    <cfRule type="cellIs" dxfId="499" priority="48" operator="greaterThan">
      <formula>$C$40</formula>
    </cfRule>
    <cfRule type="cellIs" dxfId="498" priority="47" operator="lessThan">
      <formula>$C$40</formula>
    </cfRule>
  </conditionalFormatting>
  <conditionalFormatting sqref="D42">
    <cfRule type="cellIs" dxfId="497" priority="16" operator="greaterThan">
      <formula>$C$42</formula>
    </cfRule>
    <cfRule type="cellIs" dxfId="496" priority="15" operator="lessThan">
      <formula>$C$42</formula>
    </cfRule>
  </conditionalFormatting>
  <conditionalFormatting sqref="D48">
    <cfRule type="cellIs" dxfId="495" priority="33" operator="greaterThan">
      <formula>$C$48</formula>
    </cfRule>
    <cfRule type="cellIs" dxfId="494" priority="32" operator="lessThan">
      <formula>$C$48</formula>
    </cfRule>
  </conditionalFormatting>
  <conditionalFormatting sqref="E9">
    <cfRule type="cellIs" dxfId="493" priority="67" operator="lessThan">
      <formula>$D$9</formula>
    </cfRule>
    <cfRule type="cellIs" dxfId="492" priority="68" operator="greaterThan">
      <formula>$D$9</formula>
    </cfRule>
  </conditionalFormatting>
  <conditionalFormatting sqref="E18">
    <cfRule type="cellIs" dxfId="491" priority="11" operator="lessThan">
      <formula>$D$9</formula>
    </cfRule>
    <cfRule type="cellIs" dxfId="490" priority="12" operator="greaterThan">
      <formula>$D$9</formula>
    </cfRule>
  </conditionalFormatting>
  <conditionalFormatting sqref="E20">
    <cfRule type="cellIs" dxfId="489" priority="5" operator="lessThan">
      <formula>$D$20</formula>
    </cfRule>
    <cfRule type="cellIs" dxfId="488" priority="6" operator="greaterThan">
      <formula>$D$20</formula>
    </cfRule>
  </conditionalFormatting>
  <conditionalFormatting sqref="E29">
    <cfRule type="cellIs" dxfId="487" priority="51" operator="lessThan">
      <formula>$D$29</formula>
    </cfRule>
    <cfRule type="cellIs" dxfId="486" priority="52" operator="greaterThan">
      <formula>$D$29</formula>
    </cfRule>
  </conditionalFormatting>
  <conditionalFormatting sqref="E40">
    <cfRule type="cellIs" dxfId="485" priority="45" operator="lessThan">
      <formula>$D$40</formula>
    </cfRule>
    <cfRule type="cellIs" dxfId="484" priority="46" operator="greaterThan">
      <formula>$D$40</formula>
    </cfRule>
  </conditionalFormatting>
  <conditionalFormatting sqref="E42">
    <cfRule type="cellIs" dxfId="483" priority="14" operator="greaterThan">
      <formula>$D$42</formula>
    </cfRule>
    <cfRule type="cellIs" dxfId="482" priority="13" operator="lessThan">
      <formula>$D$42</formula>
    </cfRule>
  </conditionalFormatting>
  <conditionalFormatting sqref="E48">
    <cfRule type="cellIs" dxfId="481" priority="31" operator="greaterThan">
      <formula>$D$48</formula>
    </cfRule>
    <cfRule type="cellIs" dxfId="480" priority="30" operator="lessThan">
      <formula>$D$48</formula>
    </cfRule>
  </conditionalFormatting>
  <conditionalFormatting sqref="F5:F9">
    <cfRule type="cellIs" dxfId="479" priority="29" operator="lessThan">
      <formula>0</formula>
    </cfRule>
    <cfRule type="cellIs" dxfId="478" priority="28" operator="greaterThan">
      <formula>0</formula>
    </cfRule>
  </conditionalFormatting>
  <conditionalFormatting sqref="F6:F9">
    <cfRule type="cellIs" dxfId="477" priority="27" operator="lessThan">
      <formula>0</formula>
    </cfRule>
  </conditionalFormatting>
  <conditionalFormatting sqref="F14:F18">
    <cfRule type="cellIs" dxfId="476" priority="78" operator="lessThan">
      <formula>0</formula>
    </cfRule>
    <cfRule type="cellIs" dxfId="475" priority="77" operator="greaterThan">
      <formula>0</formula>
    </cfRule>
  </conditionalFormatting>
  <conditionalFormatting sqref="F15:F18">
    <cfRule type="cellIs" dxfId="474" priority="61" operator="lessThan">
      <formula>0</formula>
    </cfRule>
  </conditionalFormatting>
  <conditionalFormatting sqref="F25:F29">
    <cfRule type="cellIs" dxfId="473" priority="59" operator="greaterThan">
      <formula>0</formula>
    </cfRule>
    <cfRule type="cellIs" dxfId="472" priority="60" operator="lessThan">
      <formula>0</formula>
    </cfRule>
  </conditionalFormatting>
  <conditionalFormatting sqref="F26:F29">
    <cfRule type="cellIs" dxfId="471" priority="58" operator="lessThan">
      <formula>0</formula>
    </cfRule>
  </conditionalFormatting>
  <conditionalFormatting sqref="F36:F40">
    <cfRule type="cellIs" dxfId="470" priority="40" operator="lessThan">
      <formula>0</formula>
    </cfRule>
    <cfRule type="cellIs" dxfId="469" priority="39" operator="greaterThan">
      <formula>0</formula>
    </cfRule>
  </conditionalFormatting>
  <conditionalFormatting sqref="F37:F40">
    <cfRule type="cellIs" dxfId="468" priority="38" operator="lessThan">
      <formula>0</formula>
    </cfRule>
  </conditionalFormatting>
  <conditionalFormatting sqref="F42">
    <cfRule type="cellIs" dxfId="467" priority="21" operator="lessThan">
      <formula>0</formula>
    </cfRule>
    <cfRule type="cellIs" dxfId="466" priority="20" operator="greaterThan">
      <formula>0</formula>
    </cfRule>
    <cfRule type="cellIs" dxfId="465" priority="19" operator="lessThan">
      <formula>0</formula>
    </cfRule>
  </conditionalFormatting>
  <conditionalFormatting sqref="F48">
    <cfRule type="cellIs" dxfId="464" priority="37" operator="lessThan">
      <formula>0</formula>
    </cfRule>
  </conditionalFormatting>
  <conditionalFormatting sqref="F48 F50:F52">
    <cfRule type="cellIs" dxfId="463" priority="36" operator="greaterThan">
      <formula>0</formula>
    </cfRule>
  </conditionalFormatting>
  <conditionalFormatting sqref="F50:F52">
    <cfRule type="cellIs" dxfId="462" priority="76" operator="lessThan">
      <formula>0</formula>
    </cfRule>
  </conditionalFormatting>
  <conditionalFormatting sqref="M5:M21">
    <cfRule type="cellIs" dxfId="461" priority="26" operator="greaterThan">
      <formula>0</formula>
    </cfRule>
    <cfRule type="cellIs" dxfId="460" priority="25" operator="lessThan">
      <formula>0</formula>
    </cfRule>
  </conditionalFormatting>
  <conditionalFormatting sqref="M25:M34 M36:M45">
    <cfRule type="cellIs" dxfId="459" priority="24" operator="greaterThan">
      <formula>0</formula>
    </cfRule>
    <cfRule type="cellIs" dxfId="458" priority="23" operator="lessThan">
      <formula>0</formula>
    </cfRule>
  </conditionalFormatting>
  <conditionalFormatting sqref="F20">
    <cfRule type="cellIs" dxfId="391" priority="2" operator="greaterThan">
      <formula>0</formula>
    </cfRule>
    <cfRule type="cellIs" dxfId="392" priority="3" operator="lessThan">
      <formula>0</formula>
    </cfRule>
  </conditionalFormatting>
  <conditionalFormatting sqref="F20">
    <cfRule type="cellIs" dxfId="39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DK samlet</vt:lpstr>
      <vt:lpstr>D1</vt:lpstr>
      <vt:lpstr>D2</vt:lpstr>
      <vt:lpstr>D3</vt:lpstr>
      <vt:lpstr>D4</vt:lpstr>
      <vt:lpstr>D5</vt:lpstr>
      <vt:lpstr>D1-5</vt:lpstr>
      <vt:lpstr>D6</vt:lpstr>
      <vt:lpstr>D7</vt:lpstr>
      <vt:lpstr>D8</vt:lpstr>
      <vt:lpstr>D9</vt:lpstr>
      <vt:lpstr>D10</vt:lpstr>
      <vt:lpstr>D11-13</vt:lpstr>
      <vt:lpstr>D12</vt:lpstr>
      <vt:lpstr>D14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Birgitte Kronborg</dc:creator>
  <cp:lastModifiedBy>Birgitte Kronborg</cp:lastModifiedBy>
  <dcterms:created xsi:type="dcterms:W3CDTF">2026-03-06T08:59:33Z</dcterms:created>
  <dcterms:modified xsi:type="dcterms:W3CDTF">2026-06-16T11:56:21Z</dcterms:modified>
</cp:coreProperties>
</file>